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1-17" sheetId="3" r:id="rId1"/>
  </sheets>
  <calcPr calcId="145621"/>
</workbook>
</file>

<file path=xl/calcChain.xml><?xml version="1.0" encoding="utf-8"?>
<calcChain xmlns="http://schemas.openxmlformats.org/spreadsheetml/2006/main">
  <c r="R27" i="3" l="1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R370" i="3" l="1"/>
  <c r="Q370" i="3"/>
  <c r="P370" i="3"/>
  <c r="O370" i="3"/>
  <c r="N370" i="3"/>
  <c r="M370" i="3"/>
  <c r="L370" i="3"/>
  <c r="K370" i="3"/>
  <c r="J370" i="3"/>
  <c r="I370" i="3"/>
  <c r="H370" i="3"/>
  <c r="G370" i="3"/>
  <c r="F370" i="3"/>
  <c r="E370" i="3"/>
  <c r="D370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R182" i="3" l="1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R349" i="3"/>
  <c r="Q349" i="3"/>
  <c r="P349" i="3"/>
  <c r="O349" i="3"/>
  <c r="N349" i="3"/>
  <c r="M349" i="3"/>
  <c r="L349" i="3"/>
  <c r="K349" i="3"/>
  <c r="J349" i="3"/>
  <c r="I349" i="3"/>
  <c r="H349" i="3"/>
  <c r="G349" i="3"/>
  <c r="F349" i="3"/>
  <c r="E349" i="3"/>
  <c r="D349" i="3"/>
  <c r="R375" i="3"/>
  <c r="Q375" i="3"/>
  <c r="P375" i="3"/>
  <c r="O375" i="3"/>
  <c r="N375" i="3"/>
  <c r="M375" i="3"/>
  <c r="L375" i="3"/>
  <c r="K375" i="3"/>
  <c r="J375" i="3"/>
  <c r="I375" i="3"/>
  <c r="H375" i="3"/>
  <c r="G375" i="3"/>
  <c r="F375" i="3"/>
  <c r="E375" i="3"/>
  <c r="D37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D324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R324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D299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D293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D393" i="3"/>
  <c r="E393" i="3"/>
  <c r="F393" i="3"/>
  <c r="G393" i="3"/>
  <c r="H393" i="3"/>
  <c r="I393" i="3"/>
  <c r="J393" i="3"/>
  <c r="K393" i="3"/>
  <c r="L393" i="3"/>
  <c r="M393" i="3"/>
  <c r="N393" i="3"/>
  <c r="O393" i="3"/>
  <c r="P393" i="3"/>
  <c r="Q393" i="3"/>
  <c r="R393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P308" i="3"/>
  <c r="Q308" i="3"/>
  <c r="R308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R417" i="3"/>
  <c r="Q417" i="3"/>
  <c r="P417" i="3"/>
  <c r="O417" i="3"/>
  <c r="N417" i="3"/>
  <c r="M417" i="3"/>
  <c r="L417" i="3"/>
  <c r="K417" i="3"/>
  <c r="J417" i="3"/>
  <c r="I417" i="3"/>
  <c r="H417" i="3"/>
  <c r="G417" i="3"/>
  <c r="F417" i="3"/>
  <c r="E417" i="3"/>
  <c r="D417" i="3"/>
  <c r="R415" i="3"/>
  <c r="Q415" i="3"/>
  <c r="P415" i="3"/>
  <c r="O415" i="3"/>
  <c r="N415" i="3"/>
  <c r="M415" i="3"/>
  <c r="L415" i="3"/>
  <c r="K415" i="3"/>
  <c r="J415" i="3"/>
  <c r="I415" i="3"/>
  <c r="H415" i="3"/>
  <c r="G415" i="3"/>
  <c r="F415" i="3"/>
  <c r="E415" i="3"/>
  <c r="D415" i="3"/>
  <c r="R410" i="3"/>
  <c r="Q410" i="3"/>
  <c r="P410" i="3"/>
  <c r="O410" i="3"/>
  <c r="N410" i="3"/>
  <c r="M410" i="3"/>
  <c r="L410" i="3"/>
  <c r="K410" i="3"/>
  <c r="J410" i="3"/>
  <c r="I410" i="3"/>
  <c r="H410" i="3"/>
  <c r="G410" i="3"/>
  <c r="F410" i="3"/>
  <c r="E410" i="3"/>
  <c r="D410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E235" i="3"/>
  <c r="D235" i="3"/>
  <c r="R395" i="3"/>
  <c r="Q395" i="3"/>
  <c r="P395" i="3"/>
  <c r="O395" i="3"/>
  <c r="N395" i="3"/>
  <c r="M395" i="3"/>
  <c r="L395" i="3"/>
  <c r="K395" i="3"/>
  <c r="J395" i="3"/>
  <c r="I395" i="3"/>
  <c r="H395" i="3"/>
  <c r="G395" i="3"/>
  <c r="F395" i="3"/>
  <c r="E395" i="3"/>
  <c r="D395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R380" i="3"/>
  <c r="Q380" i="3"/>
  <c r="P380" i="3"/>
  <c r="O380" i="3"/>
  <c r="N380" i="3"/>
  <c r="M380" i="3"/>
  <c r="L380" i="3"/>
  <c r="K380" i="3"/>
  <c r="J380" i="3"/>
  <c r="I380" i="3"/>
  <c r="H380" i="3"/>
  <c r="G380" i="3"/>
  <c r="F380" i="3"/>
  <c r="E380" i="3"/>
  <c r="D380" i="3"/>
  <c r="R378" i="3"/>
  <c r="Q378" i="3"/>
  <c r="P378" i="3"/>
  <c r="O378" i="3"/>
  <c r="N378" i="3"/>
  <c r="M378" i="3"/>
  <c r="L378" i="3"/>
  <c r="K378" i="3"/>
  <c r="J378" i="3"/>
  <c r="I378" i="3"/>
  <c r="H378" i="3"/>
  <c r="G378" i="3"/>
  <c r="F378" i="3"/>
  <c r="E378" i="3"/>
  <c r="D378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F361" i="3"/>
  <c r="E361" i="3"/>
  <c r="D361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R340" i="3"/>
  <c r="Q340" i="3"/>
  <c r="P340" i="3"/>
  <c r="O340" i="3"/>
  <c r="N340" i="3"/>
  <c r="M340" i="3"/>
  <c r="L340" i="3"/>
  <c r="K340" i="3"/>
  <c r="I340" i="3"/>
  <c r="H340" i="3"/>
  <c r="G340" i="3"/>
  <c r="F340" i="3"/>
  <c r="E340" i="3"/>
  <c r="D340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R403" i="3"/>
  <c r="Q403" i="3"/>
  <c r="P403" i="3"/>
  <c r="O403" i="3"/>
  <c r="N403" i="3"/>
  <c r="M403" i="3"/>
  <c r="L403" i="3"/>
  <c r="K403" i="3"/>
  <c r="J403" i="3"/>
  <c r="I403" i="3"/>
  <c r="H403" i="3"/>
  <c r="G403" i="3"/>
  <c r="F403" i="3"/>
  <c r="E403" i="3"/>
  <c r="D403" i="3"/>
  <c r="R354" i="3"/>
  <c r="Q354" i="3"/>
  <c r="P354" i="3"/>
  <c r="O354" i="3"/>
  <c r="N354" i="3"/>
  <c r="M354" i="3"/>
  <c r="L354" i="3"/>
  <c r="K354" i="3"/>
  <c r="J354" i="3"/>
  <c r="I354" i="3"/>
  <c r="H354" i="3"/>
  <c r="G354" i="3"/>
  <c r="F354" i="3"/>
  <c r="E354" i="3"/>
  <c r="D354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R314" i="3"/>
  <c r="Q314" i="3"/>
  <c r="P314" i="3"/>
  <c r="O314" i="3"/>
  <c r="N314" i="3"/>
  <c r="M314" i="3"/>
  <c r="L314" i="3"/>
  <c r="K314" i="3"/>
  <c r="J314" i="3"/>
  <c r="I314" i="3"/>
  <c r="H314" i="3"/>
  <c r="G314" i="3"/>
  <c r="F314" i="3"/>
  <c r="E314" i="3"/>
  <c r="D314" i="3"/>
  <c r="R254" i="3"/>
  <c r="Q254" i="3"/>
  <c r="P254" i="3"/>
  <c r="O254" i="3"/>
  <c r="N254" i="3"/>
  <c r="M254" i="3"/>
  <c r="L254" i="3"/>
  <c r="K254" i="3"/>
  <c r="I254" i="3"/>
  <c r="H254" i="3"/>
  <c r="G254" i="3"/>
  <c r="F254" i="3"/>
  <c r="E254" i="3"/>
  <c r="D254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R135" i="3"/>
  <c r="Q135" i="3"/>
  <c r="P135" i="3"/>
  <c r="O135" i="3"/>
  <c r="N135" i="3"/>
  <c r="M135" i="3"/>
  <c r="L135" i="3"/>
  <c r="K135" i="3"/>
  <c r="I135" i="3"/>
  <c r="H135" i="3"/>
  <c r="G135" i="3"/>
  <c r="F135" i="3"/>
  <c r="E135" i="3"/>
  <c r="D135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D301" i="3" l="1"/>
  <c r="F301" i="3"/>
  <c r="H301" i="3"/>
  <c r="J301" i="3"/>
  <c r="L301" i="3"/>
  <c r="N301" i="3"/>
  <c r="P301" i="3"/>
  <c r="R301" i="3"/>
  <c r="E301" i="3"/>
  <c r="G301" i="3"/>
  <c r="I301" i="3"/>
  <c r="K301" i="3"/>
  <c r="M301" i="3"/>
  <c r="O301" i="3"/>
  <c r="Q301" i="3"/>
  <c r="D419" i="3"/>
  <c r="G382" i="3"/>
  <c r="E419" i="3"/>
  <c r="G419" i="3"/>
  <c r="I419" i="3"/>
  <c r="K419" i="3"/>
  <c r="M419" i="3"/>
  <c r="O419" i="3"/>
  <c r="Q419" i="3"/>
  <c r="F419" i="3"/>
  <c r="H419" i="3"/>
  <c r="J419" i="3"/>
  <c r="L419" i="3"/>
  <c r="N419" i="3"/>
  <c r="P419" i="3"/>
  <c r="R419" i="3"/>
  <c r="H382" i="3"/>
  <c r="J382" i="3"/>
  <c r="L382" i="3"/>
  <c r="N382" i="3"/>
  <c r="E382" i="3"/>
  <c r="I382" i="3"/>
  <c r="K382" i="3"/>
  <c r="M382" i="3"/>
  <c r="O382" i="3"/>
  <c r="Q382" i="3"/>
  <c r="F382" i="3"/>
  <c r="P382" i="3"/>
  <c r="R382" i="3"/>
  <c r="D382" i="3"/>
  <c r="R342" i="3"/>
  <c r="P342" i="3"/>
  <c r="N342" i="3"/>
  <c r="L342" i="3"/>
  <c r="J342" i="3"/>
  <c r="H342" i="3"/>
  <c r="F342" i="3"/>
  <c r="D342" i="3"/>
  <c r="Q342" i="3"/>
  <c r="O342" i="3"/>
  <c r="M342" i="3"/>
  <c r="K342" i="3"/>
  <c r="I342" i="3"/>
  <c r="G342" i="3"/>
  <c r="E342" i="3"/>
  <c r="F256" i="3"/>
  <c r="H256" i="3"/>
  <c r="J256" i="3"/>
  <c r="L256" i="3"/>
  <c r="N256" i="3"/>
  <c r="P256" i="3"/>
  <c r="R256" i="3"/>
  <c r="E256" i="3"/>
  <c r="G256" i="3"/>
  <c r="I256" i="3"/>
  <c r="K256" i="3"/>
  <c r="M256" i="3"/>
  <c r="O256" i="3"/>
  <c r="Q256" i="3"/>
  <c r="D256" i="3"/>
  <c r="D213" i="3"/>
  <c r="F213" i="3"/>
  <c r="H213" i="3"/>
  <c r="J213" i="3"/>
  <c r="L213" i="3"/>
  <c r="N213" i="3"/>
  <c r="P213" i="3"/>
  <c r="R213" i="3"/>
  <c r="E213" i="3"/>
  <c r="G213" i="3"/>
  <c r="I213" i="3"/>
  <c r="K213" i="3"/>
  <c r="M213" i="3"/>
  <c r="O213" i="3"/>
  <c r="Q213" i="3"/>
  <c r="E42" i="3"/>
  <c r="G42" i="3"/>
  <c r="I42" i="3"/>
  <c r="K42" i="3"/>
  <c r="M42" i="3"/>
  <c r="O42" i="3"/>
  <c r="Q42" i="3"/>
  <c r="D99" i="3"/>
  <c r="F99" i="3"/>
  <c r="H99" i="3"/>
  <c r="J99" i="3"/>
  <c r="L99" i="3"/>
  <c r="N99" i="3"/>
  <c r="P99" i="3"/>
  <c r="R99" i="3"/>
  <c r="E99" i="3"/>
  <c r="G99" i="3"/>
  <c r="I99" i="3"/>
  <c r="K99" i="3"/>
  <c r="M99" i="3"/>
  <c r="O99" i="3"/>
  <c r="Q99" i="3"/>
  <c r="E175" i="3"/>
  <c r="G175" i="3"/>
  <c r="I175" i="3"/>
  <c r="K175" i="3"/>
  <c r="M175" i="3"/>
  <c r="O175" i="3"/>
  <c r="Q175" i="3"/>
  <c r="E137" i="3"/>
  <c r="G137" i="3"/>
  <c r="I137" i="3"/>
  <c r="K137" i="3"/>
  <c r="M137" i="3"/>
  <c r="O137" i="3"/>
  <c r="Q137" i="3"/>
  <c r="D42" i="3"/>
  <c r="F42" i="3"/>
  <c r="H42" i="3"/>
  <c r="J42" i="3"/>
  <c r="L42" i="3"/>
  <c r="N42" i="3"/>
  <c r="P42" i="3"/>
  <c r="R42" i="3"/>
  <c r="D137" i="3"/>
  <c r="F137" i="3"/>
  <c r="H137" i="3"/>
  <c r="J137" i="3"/>
  <c r="L137" i="3"/>
  <c r="N137" i="3"/>
  <c r="P137" i="3"/>
  <c r="R137" i="3"/>
  <c r="D175" i="3"/>
  <c r="F175" i="3"/>
  <c r="H175" i="3"/>
  <c r="J175" i="3"/>
  <c r="L175" i="3"/>
  <c r="N175" i="3"/>
  <c r="P175" i="3"/>
  <c r="R175" i="3"/>
  <c r="I431" i="3" l="1"/>
  <c r="I438" i="3" s="1"/>
  <c r="I439" i="3" s="1"/>
  <c r="Q431" i="3"/>
  <c r="Q438" i="3" s="1"/>
  <c r="Q439" i="3" s="1"/>
  <c r="M431" i="3"/>
  <c r="M438" i="3" s="1"/>
  <c r="M439" i="3" s="1"/>
  <c r="E431" i="3"/>
  <c r="E438" i="3" s="1"/>
  <c r="E439" i="3" s="1"/>
  <c r="O431" i="3"/>
  <c r="O438" i="3" s="1"/>
  <c r="O439" i="3" s="1"/>
  <c r="K431" i="3"/>
  <c r="K438" i="3" s="1"/>
  <c r="K439" i="3" s="1"/>
  <c r="G431" i="3"/>
  <c r="G432" i="3" s="1"/>
  <c r="C431" i="3"/>
  <c r="C438" i="3" s="1"/>
  <c r="C439" i="3" s="1"/>
  <c r="N431" i="3"/>
  <c r="N432" i="3" s="1"/>
  <c r="J431" i="3"/>
  <c r="J438" i="3" s="1"/>
  <c r="J439" i="3" s="1"/>
  <c r="F431" i="3"/>
  <c r="F438" i="3" s="1"/>
  <c r="F439" i="3" s="1"/>
  <c r="P431" i="3"/>
  <c r="P438" i="3" s="1"/>
  <c r="P439" i="3" s="1"/>
  <c r="L431" i="3"/>
  <c r="L432" i="3" s="1"/>
  <c r="H431" i="3"/>
  <c r="H432" i="3" s="1"/>
  <c r="D431" i="3"/>
  <c r="D432" i="3" s="1"/>
  <c r="I432" i="3" l="1"/>
  <c r="L438" i="3"/>
  <c r="L439" i="3" s="1"/>
  <c r="F432" i="3"/>
  <c r="P432" i="3"/>
  <c r="D438" i="3"/>
  <c r="D439" i="3" s="1"/>
  <c r="K432" i="3"/>
  <c r="J432" i="3"/>
  <c r="H438" i="3"/>
  <c r="H439" i="3" s="1"/>
  <c r="Q432" i="3"/>
  <c r="E432" i="3"/>
  <c r="G438" i="3"/>
  <c r="G439" i="3" s="1"/>
  <c r="O432" i="3"/>
  <c r="M432" i="3"/>
  <c r="N438" i="3"/>
  <c r="N439" i="3" s="1"/>
  <c r="C432" i="3"/>
</calcChain>
</file>

<file path=xl/sharedStrings.xml><?xml version="1.0" encoding="utf-8"?>
<sst xmlns="http://schemas.openxmlformats.org/spreadsheetml/2006/main" count="913" uniqueCount="297">
  <si>
    <t>День 1</t>
  </si>
  <si>
    <t>№ рец.</t>
  </si>
  <si>
    <t>Прием пищи, наименование блюда</t>
  </si>
  <si>
    <t>Масса порции, г</t>
  </si>
  <si>
    <t>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</si>
  <si>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</si>
  <si>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</si>
  <si>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</si>
  <si>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</si>
  <si>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</si>
  <si>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</si>
  <si>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</si>
  <si>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</si>
  <si>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</si>
  <si>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</t>
  </si>
  <si>
    <t>E</t>
  </si>
  <si>
    <t>Ca</t>
  </si>
  <si>
    <t>I</t>
  </si>
  <si>
    <t>Mg</t>
  </si>
  <si>
    <t>Se</t>
  </si>
  <si>
    <t>P</t>
  </si>
  <si>
    <t>Fe</t>
  </si>
  <si>
    <t>Салат из помидоров с репчатым луком с растительным маслом</t>
  </si>
  <si>
    <t>Лук</t>
  </si>
  <si>
    <t>Масло растительное</t>
  </si>
  <si>
    <t>Соль пищевая йодированная</t>
  </si>
  <si>
    <t>Томат</t>
  </si>
  <si>
    <t>144</t>
  </si>
  <si>
    <t>Картофель</t>
  </si>
  <si>
    <t>9,6/8</t>
  </si>
  <si>
    <t>Морковь</t>
  </si>
  <si>
    <t>10/8</t>
  </si>
  <si>
    <t>Мясной бульон</t>
  </si>
  <si>
    <t>Говядина (I категории)</t>
  </si>
  <si>
    <t>2/2</t>
  </si>
  <si>
    <t>Горох шлифованный</t>
  </si>
  <si>
    <t>Тефтели рыбные</t>
  </si>
  <si>
    <t>Треска</t>
  </si>
  <si>
    <t>4/4</t>
  </si>
  <si>
    <t>Мука пшеничная</t>
  </si>
  <si>
    <t>4,5/4,5</t>
  </si>
  <si>
    <t>Вода</t>
  </si>
  <si>
    <t>Хлеб пшеничный</t>
  </si>
  <si>
    <t>Яйцо</t>
  </si>
  <si>
    <t>Бульон рыбный</t>
  </si>
  <si>
    <t>Масло сливочное</t>
  </si>
  <si>
    <t>Рагу овощное</t>
  </si>
  <si>
    <t>Лук репчатый</t>
  </si>
  <si>
    <t>Капуста белокачанная</t>
  </si>
  <si>
    <t>1,2/1,2</t>
  </si>
  <si>
    <t>Сахар</t>
  </si>
  <si>
    <t>0,9/0,9</t>
  </si>
  <si>
    <t>Кисель витаминизированный</t>
  </si>
  <si>
    <t>Вода питьевая</t>
  </si>
  <si>
    <t>200/200</t>
  </si>
  <si>
    <t>Концентрат киселя</t>
  </si>
  <si>
    <t>20/20</t>
  </si>
  <si>
    <t>Хлеб ржаной</t>
  </si>
  <si>
    <t>Ржаной хлеб</t>
  </si>
  <si>
    <t>30/30</t>
  </si>
  <si>
    <t>40</t>
  </si>
  <si>
    <t>40/40</t>
  </si>
  <si>
    <t>ИТОГО ЗА ДЕНЬ:</t>
  </si>
  <si>
    <t>День 2</t>
  </si>
  <si>
    <t>Винегрет с растительным маслом</t>
  </si>
  <si>
    <t>Свекла</t>
  </si>
  <si>
    <t>Морковь, красная</t>
  </si>
  <si>
    <t>Горошек зеленый консервированный</t>
  </si>
  <si>
    <t>Огурцы соленые</t>
  </si>
  <si>
    <t>Щи со сметаной</t>
  </si>
  <si>
    <t>Капуста белокочанная</t>
  </si>
  <si>
    <t>50/40</t>
  </si>
  <si>
    <t>Сметана</t>
  </si>
  <si>
    <t>8/8</t>
  </si>
  <si>
    <t>405</t>
  </si>
  <si>
    <t>Курица в соусе томатном</t>
  </si>
  <si>
    <t>Курица, 1 категории</t>
  </si>
  <si>
    <t>Томат-пюре</t>
  </si>
  <si>
    <t>Макаронные изделия отварные</t>
  </si>
  <si>
    <t>2,5/2,5</t>
  </si>
  <si>
    <t>0,6/0,6</t>
  </si>
  <si>
    <t>190/190</t>
  </si>
  <si>
    <t>День 3</t>
  </si>
  <si>
    <t>Яблоки</t>
  </si>
  <si>
    <t>5/5</t>
  </si>
  <si>
    <t>Масло подсолнечное</t>
  </si>
  <si>
    <t>Суп  с макаронными изделиями и картофелем</t>
  </si>
  <si>
    <t>0,4/0,4</t>
  </si>
  <si>
    <t>Макаронные изделия</t>
  </si>
  <si>
    <t>Бульон куриный</t>
  </si>
  <si>
    <t>Курица</t>
  </si>
  <si>
    <t>392</t>
  </si>
  <si>
    <t>Фрикадельки из говядины, тушеные в соусе</t>
  </si>
  <si>
    <t>Пшеничный хлеб</t>
  </si>
  <si>
    <t>Молоко</t>
  </si>
  <si>
    <t>508</t>
  </si>
  <si>
    <t>Компот из смеси сухофруктов</t>
  </si>
  <si>
    <t>200</t>
  </si>
  <si>
    <t>Сухофрукты (смесь)</t>
  </si>
  <si>
    <t>25/30,5</t>
  </si>
  <si>
    <t>15/15</t>
  </si>
  <si>
    <t>День 4</t>
  </si>
  <si>
    <t>Салат из капусты и моркови с растительным маслом</t>
  </si>
  <si>
    <t>Суп картофельный с рыбой</t>
  </si>
  <si>
    <t>Жаркое по-домашнему</t>
  </si>
  <si>
    <t>Говядина 1 кат.</t>
  </si>
  <si>
    <t>159,1/117,28</t>
  </si>
  <si>
    <t>159,1/119,1</t>
  </si>
  <si>
    <t>11,82/10</t>
  </si>
  <si>
    <t>Томатная паста. Консервы</t>
  </si>
  <si>
    <t>9,1/9,1</t>
  </si>
  <si>
    <t>5,46/5,46</t>
  </si>
  <si>
    <t>День 5</t>
  </si>
  <si>
    <t>Борщ на мясном бульоне со сметаной</t>
  </si>
  <si>
    <t>Рагу из птицы</t>
  </si>
  <si>
    <t>180</t>
  </si>
  <si>
    <t>Томат-паста</t>
  </si>
  <si>
    <t>0,5/0,5</t>
  </si>
  <si>
    <t>День 6</t>
  </si>
  <si>
    <t>Салат из помидоров и огурцов с репчатым луком и растительным маслом</t>
  </si>
  <si>
    <t>Огурцы</t>
  </si>
  <si>
    <t>Рассольник на мясном бульоне со сметаной</t>
  </si>
  <si>
    <t>Крупа перловая</t>
  </si>
  <si>
    <t>423</t>
  </si>
  <si>
    <t>Капуста тушеная</t>
  </si>
  <si>
    <t>День 7</t>
  </si>
  <si>
    <t>15/12</t>
  </si>
  <si>
    <t>Гуляш из отварного мяса</t>
  </si>
  <si>
    <t>100</t>
  </si>
  <si>
    <t>109,38/80,62</t>
  </si>
  <si>
    <t>10,62/8,75</t>
  </si>
  <si>
    <t>Пшеничная мука, первого сорта</t>
  </si>
  <si>
    <t>3,75/3,75</t>
  </si>
  <si>
    <t>11,88/9,38</t>
  </si>
  <si>
    <t>33,12/33,12</t>
  </si>
  <si>
    <t>3,12/3,12</t>
  </si>
  <si>
    <t>1/1</t>
  </si>
  <si>
    <t>Соль поваренная пищевая</t>
  </si>
  <si>
    <t>День 8</t>
  </si>
  <si>
    <t>Салат витаминный</t>
  </si>
  <si>
    <t>30/24</t>
  </si>
  <si>
    <t>Яблоко</t>
  </si>
  <si>
    <t>7/7</t>
  </si>
  <si>
    <t>Плов из отварной говядины</t>
  </si>
  <si>
    <t>Крупа рисовая</t>
  </si>
  <si>
    <t>54,4/54,4</t>
  </si>
  <si>
    <t>Говядина, тазобедренная часть (боковой кусок)</t>
  </si>
  <si>
    <t>88/64,8</t>
  </si>
  <si>
    <t>5,83,2</t>
  </si>
  <si>
    <t>24,8/20</t>
  </si>
  <si>
    <t>1,35/1,35</t>
  </si>
  <si>
    <t>День 9</t>
  </si>
  <si>
    <t>Огурец свежий в нарезке</t>
  </si>
  <si>
    <t xml:space="preserve">Огурец свежий </t>
  </si>
  <si>
    <t>388</t>
  </si>
  <si>
    <t>Тефтели из говядины в молочном соусе</t>
  </si>
  <si>
    <t>14/14</t>
  </si>
  <si>
    <t>7,5/7,5</t>
  </si>
  <si>
    <t>Каша гречневая рассыпчатая</t>
  </si>
  <si>
    <t>День 10</t>
  </si>
  <si>
    <t>53</t>
  </si>
  <si>
    <t>Салат из свеклы с солеными огурцами</t>
  </si>
  <si>
    <t>Котлеты, биточки, шницели</t>
  </si>
  <si>
    <t>Сухари панировочные</t>
  </si>
  <si>
    <t>Пюре картофельное</t>
  </si>
  <si>
    <t>Компот из апельсинов и яблок</t>
  </si>
  <si>
    <t>120/120</t>
  </si>
  <si>
    <t>42/30</t>
  </si>
  <si>
    <t>Апельсины</t>
  </si>
  <si>
    <t>59/40</t>
  </si>
  <si>
    <t>Химический состав за период (всего)</t>
  </si>
  <si>
    <t>обед</t>
  </si>
  <si>
    <t>итого</t>
  </si>
  <si>
    <t>Химический состав за период (в среднем за день)</t>
  </si>
  <si>
    <t>№ п/п</t>
  </si>
  <si>
    <t>приём пищи</t>
  </si>
  <si>
    <t>№ рец</t>
  </si>
  <si>
    <t>Приём пищи, наименование блюда</t>
  </si>
  <si>
    <t>Белки</t>
  </si>
  <si>
    <t>Жиры</t>
  </si>
  <si>
    <t>Углеводы</t>
  </si>
  <si>
    <t>20/16,8</t>
  </si>
  <si>
    <t>0,25/0,25</t>
  </si>
  <si>
    <t>94/80</t>
  </si>
  <si>
    <t>Суп картофельный с бобовыми (1-й вариант)</t>
  </si>
  <si>
    <t>250</t>
  </si>
  <si>
    <t>66,75/50</t>
  </si>
  <si>
    <t>12/10</t>
  </si>
  <si>
    <t>12,5/10</t>
  </si>
  <si>
    <t>20,25/20</t>
  </si>
  <si>
    <t>Бульон мясной</t>
  </si>
  <si>
    <t>300/300</t>
  </si>
  <si>
    <t>71,43/53,9</t>
  </si>
  <si>
    <t>5,6/5,6</t>
  </si>
  <si>
    <t>9,3/9,3</t>
  </si>
  <si>
    <t>33/33</t>
  </si>
  <si>
    <t>46/32</t>
  </si>
  <si>
    <t>31/24</t>
  </si>
  <si>
    <t>18/14</t>
  </si>
  <si>
    <t>6/5</t>
  </si>
  <si>
    <t>11/7</t>
  </si>
  <si>
    <t>62,5/50</t>
  </si>
  <si>
    <t>37,5/26,2</t>
  </si>
  <si>
    <t>20/16</t>
  </si>
  <si>
    <t>12,5/10,5</t>
  </si>
  <si>
    <t>10/10</t>
  </si>
  <si>
    <t>38,33/38,33</t>
  </si>
  <si>
    <t>7,75/6,25</t>
  </si>
  <si>
    <t>173,33/110</t>
  </si>
  <si>
    <t>4,17/4,17</t>
  </si>
  <si>
    <t>1,58/1,58</t>
  </si>
  <si>
    <t>7,75/7,75</t>
  </si>
  <si>
    <t>Салат из моркови и яблок</t>
  </si>
  <si>
    <t>48,9/43</t>
  </si>
  <si>
    <t>66,3/53</t>
  </si>
  <si>
    <t>8,3/8,3</t>
  </si>
  <si>
    <t>50/35</t>
  </si>
  <si>
    <t>20/15,4</t>
  </si>
  <si>
    <t>3/2,4</t>
  </si>
  <si>
    <t>18,2/18,2</t>
  </si>
  <si>
    <t>10,5/10,5</t>
  </si>
  <si>
    <t>73/52</t>
  </si>
  <si>
    <t>2,4/2,4</t>
  </si>
  <si>
    <t>100/80</t>
  </si>
  <si>
    <t>150</t>
  </si>
  <si>
    <t>150/112,5</t>
  </si>
  <si>
    <t>71,25/53,75</t>
  </si>
  <si>
    <t>175/175</t>
  </si>
  <si>
    <t>35/24,5</t>
  </si>
  <si>
    <t>35/28</t>
  </si>
  <si>
    <t>144,2/108,3</t>
  </si>
  <si>
    <t>16,2/13,5</t>
  </si>
  <si>
    <t>29,8/23,8</t>
  </si>
  <si>
    <t>4,7/4,7</t>
  </si>
  <si>
    <t>3,6/3,6</t>
  </si>
  <si>
    <t>108/72</t>
  </si>
  <si>
    <t>13/10,9</t>
  </si>
  <si>
    <t>35/33,3</t>
  </si>
  <si>
    <t>60/51</t>
  </si>
  <si>
    <t>100/70</t>
  </si>
  <si>
    <t>236/189</t>
  </si>
  <si>
    <t>12,78/10,8</t>
  </si>
  <si>
    <t>9/7,2</t>
  </si>
  <si>
    <t>1,8/1,8</t>
  </si>
  <si>
    <t>5,4/5,4</t>
  </si>
  <si>
    <t>14,4/14,4</t>
  </si>
  <si>
    <t>8,1/8,1</t>
  </si>
  <si>
    <t>22,7/20</t>
  </si>
  <si>
    <t>32/26</t>
  </si>
  <si>
    <t>102/100</t>
  </si>
  <si>
    <t>27/23</t>
  </si>
  <si>
    <t>9,4/9,4</t>
  </si>
  <si>
    <t>2,3/2,3</t>
  </si>
  <si>
    <t>66/49</t>
  </si>
  <si>
    <t>93/74</t>
  </si>
  <si>
    <t>25/20</t>
  </si>
  <si>
    <t>381</t>
  </si>
  <si>
    <t>23,75/23,75</t>
  </si>
  <si>
    <t>17,5/17,5</t>
  </si>
  <si>
    <t>6,25/6,25</t>
  </si>
  <si>
    <t>189/132,3</t>
  </si>
  <si>
    <t>50,4/50,4</t>
  </si>
  <si>
    <t>0,45/0,45</t>
  </si>
  <si>
    <t>Огурец, грунтовый</t>
  </si>
  <si>
    <t>Cок фруктовый или овощной в ассортименте</t>
  </si>
  <si>
    <t>Cок яблочный</t>
  </si>
  <si>
    <t>Салат из картофеля с огурцами</t>
  </si>
  <si>
    <t>18,8/15</t>
  </si>
  <si>
    <t>101,4/74</t>
  </si>
  <si>
    <t>Огурцы консервированные в нарезке</t>
  </si>
  <si>
    <t>100/100</t>
  </si>
  <si>
    <t>12,5/12,5</t>
  </si>
  <si>
    <t>Сметана 10,0% жирности</t>
  </si>
  <si>
    <t>37,5/37,5</t>
  </si>
  <si>
    <t>147,5/130,62</t>
  </si>
  <si>
    <t>Птица тушеная</t>
  </si>
  <si>
    <t>165.2</t>
  </si>
  <si>
    <t>Каша рассыпчатая рисовая</t>
  </si>
  <si>
    <t>131,71/131,71</t>
  </si>
  <si>
    <t>62,33/62,33</t>
  </si>
  <si>
    <t>0,43/0,43</t>
  </si>
  <si>
    <t>4,39/4,39</t>
  </si>
  <si>
    <t>100/73,75</t>
  </si>
  <si>
    <t>Гречневая крупа ядрица</t>
  </si>
  <si>
    <t>Макаронные изделия, высшего сорта, яичные</t>
  </si>
  <si>
    <t>2,1/2,1</t>
  </si>
  <si>
    <t>124,69/124,69</t>
  </si>
  <si>
    <t>83,59/83,59</t>
  </si>
  <si>
    <t>6,3/6,3</t>
  </si>
  <si>
    <t>378/378</t>
  </si>
  <si>
    <t>63/63</t>
  </si>
  <si>
    <t>57,6/46,1</t>
  </si>
  <si>
    <t>104,4/73,1</t>
  </si>
  <si>
    <t>54/43,2</t>
  </si>
  <si>
    <t>27/22,7</t>
  </si>
  <si>
    <t>54/54</t>
  </si>
  <si>
    <t>0,54/0,54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</si>
</sst>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164" fontId="1" fillId="0" borderId="9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64" fontId="1" fillId="0" borderId="11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wrapText="1"/>
    </xf>
    <xf numFmtId="0" fontId="6" fillId="0" borderId="13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right" vertical="top"/>
    </xf>
    <xf numFmtId="0" fontId="6" fillId="0" borderId="17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0" fontId="1" fillId="0" borderId="13" xfId="0" applyFont="1" applyFill="1" applyBorder="1" applyAlignment="1">
      <alignment horizontal="left"/>
    </xf>
    <xf numFmtId="0" fontId="6" fillId="0" borderId="13" xfId="0" applyFont="1" applyFill="1" applyBorder="1"/>
    <xf numFmtId="164" fontId="6" fillId="0" borderId="13" xfId="0" applyNumberFormat="1" applyFont="1" applyFill="1" applyBorder="1" applyAlignment="1">
      <alignment horizontal="right"/>
    </xf>
    <xf numFmtId="164" fontId="6" fillId="0" borderId="17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7" xfId="0" applyFont="1" applyFill="1" applyBorder="1"/>
    <xf numFmtId="0" fontId="6" fillId="0" borderId="16" xfId="0" applyFont="1" applyFill="1" applyBorder="1"/>
    <xf numFmtId="0" fontId="6" fillId="0" borderId="13" xfId="0" applyFont="1" applyFill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right" vertical="top"/>
    </xf>
    <xf numFmtId="0" fontId="1" fillId="0" borderId="12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left" vertical="top" wrapText="1"/>
    </xf>
    <xf numFmtId="164" fontId="1" fillId="0" borderId="13" xfId="0" applyNumberFormat="1" applyFont="1" applyFill="1" applyBorder="1" applyAlignment="1">
      <alignment vertical="top" wrapText="1"/>
    </xf>
    <xf numFmtId="164" fontId="1" fillId="0" borderId="13" xfId="0" applyNumberFormat="1" applyFont="1" applyFill="1" applyBorder="1" applyAlignment="1">
      <alignment horizontal="right" vertical="top" wrapText="1"/>
    </xf>
    <xf numFmtId="164" fontId="1" fillId="0" borderId="16" xfId="0" applyNumberFormat="1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left" vertical="top" wrapText="1"/>
    </xf>
    <xf numFmtId="164" fontId="6" fillId="0" borderId="13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164" fontId="1" fillId="0" borderId="16" xfId="0" applyNumberFormat="1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right" vertical="top" wrapText="1"/>
    </xf>
    <xf numFmtId="49" fontId="6" fillId="0" borderId="9" xfId="0" applyNumberFormat="1" applyFont="1" applyFill="1" applyBorder="1" applyAlignment="1">
      <alignment horizontal="left" vertical="top" wrapText="1"/>
    </xf>
    <xf numFmtId="164" fontId="6" fillId="0" borderId="9" xfId="0" applyNumberFormat="1" applyFont="1" applyFill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164" fontId="6" fillId="0" borderId="11" xfId="0" applyNumberFormat="1" applyFont="1" applyFill="1" applyBorder="1" applyAlignment="1">
      <alignment vertical="top" wrapText="1"/>
    </xf>
    <xf numFmtId="164" fontId="1" fillId="0" borderId="14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right"/>
    </xf>
    <xf numFmtId="0" fontId="6" fillId="0" borderId="13" xfId="0" quotePrefix="1" applyFont="1" applyBorder="1"/>
    <xf numFmtId="0" fontId="6" fillId="0" borderId="12" xfId="0" applyFont="1" applyFill="1" applyBorder="1" applyAlignment="1">
      <alignment horizontal="right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right" vertical="top" wrapText="1"/>
    </xf>
    <xf numFmtId="0" fontId="6" fillId="0" borderId="17" xfId="0" applyFont="1" applyBorder="1" applyAlignment="1">
      <alignment horizontal="right" vertical="top" wrapText="1"/>
    </xf>
    <xf numFmtId="0" fontId="6" fillId="0" borderId="17" xfId="0" applyFont="1" applyBorder="1" applyAlignment="1">
      <alignment vertical="top" wrapText="1"/>
    </xf>
    <xf numFmtId="0" fontId="6" fillId="0" borderId="13" xfId="0" applyFont="1" applyFill="1" applyBorder="1" applyAlignment="1">
      <alignment horizontal="right" vertical="top" wrapText="1"/>
    </xf>
    <xf numFmtId="0" fontId="6" fillId="0" borderId="17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right" vertical="top" wrapText="1"/>
    </xf>
    <xf numFmtId="49" fontId="8" fillId="0" borderId="13" xfId="0" applyNumberFormat="1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horizontal="left" vertical="top" wrapText="1"/>
    </xf>
    <xf numFmtId="164" fontId="6" fillId="0" borderId="14" xfId="0" applyNumberFormat="1" applyFont="1" applyFill="1" applyBorder="1" applyAlignment="1">
      <alignment vertical="top" wrapText="1"/>
    </xf>
    <xf numFmtId="164" fontId="6" fillId="0" borderId="15" xfId="0" applyNumberFormat="1" applyFont="1" applyFill="1" applyBorder="1" applyAlignment="1">
      <alignment vertical="top" wrapText="1"/>
    </xf>
    <xf numFmtId="164" fontId="6" fillId="0" borderId="20" xfId="0" applyNumberFormat="1" applyFont="1" applyFill="1" applyBorder="1" applyAlignment="1">
      <alignment vertical="top" wrapText="1"/>
    </xf>
    <xf numFmtId="0" fontId="3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0" fontId="5" fillId="0" borderId="13" xfId="0" quotePrefix="1" applyFont="1" applyBorder="1" applyAlignment="1">
      <alignment vertical="top" wrapText="1"/>
    </xf>
    <xf numFmtId="164" fontId="6" fillId="0" borderId="13" xfId="0" applyNumberFormat="1" applyFont="1" applyFill="1" applyBorder="1" applyAlignment="1">
      <alignment horizontal="right" vertical="top" wrapText="1"/>
    </xf>
    <xf numFmtId="164" fontId="6" fillId="0" borderId="17" xfId="0" applyNumberFormat="1" applyFont="1" applyFill="1" applyBorder="1" applyAlignment="1">
      <alignment horizontal="right" vertical="top" wrapText="1"/>
    </xf>
    <xf numFmtId="164" fontId="6" fillId="0" borderId="16" xfId="0" applyNumberFormat="1" applyFont="1" applyFill="1" applyBorder="1" applyAlignment="1">
      <alignment horizontal="right" vertical="top" wrapText="1"/>
    </xf>
    <xf numFmtId="49" fontId="1" fillId="0" borderId="12" xfId="0" applyNumberFormat="1" applyFont="1" applyFill="1" applyBorder="1" applyAlignment="1">
      <alignment horizontal="right" vertical="top" wrapText="1"/>
    </xf>
    <xf numFmtId="49" fontId="6" fillId="0" borderId="13" xfId="0" applyNumberFormat="1" applyFont="1" applyBorder="1" applyAlignment="1">
      <alignment vertical="top" wrapText="1"/>
    </xf>
    <xf numFmtId="0" fontId="6" fillId="0" borderId="13" xfId="0" applyNumberFormat="1" applyFont="1" applyFill="1" applyBorder="1" applyAlignment="1">
      <alignment horizontal="right" vertical="top" wrapText="1"/>
    </xf>
    <xf numFmtId="0" fontId="6" fillId="0" borderId="17" xfId="0" applyNumberFormat="1" applyFont="1" applyFill="1" applyBorder="1" applyAlignment="1">
      <alignment horizontal="right" vertical="top" wrapText="1"/>
    </xf>
    <xf numFmtId="0" fontId="6" fillId="0" borderId="16" xfId="0" applyNumberFormat="1" applyFont="1" applyFill="1" applyBorder="1" applyAlignment="1">
      <alignment horizontal="right"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right" vertical="top" wrapText="1"/>
    </xf>
    <xf numFmtId="0" fontId="6" fillId="0" borderId="13" xfId="0" quotePrefix="1" applyFont="1" applyBorder="1" applyAlignment="1">
      <alignment horizontal="left" vertical="top" wrapText="1"/>
    </xf>
    <xf numFmtId="0" fontId="8" fillId="0" borderId="13" xfId="0" applyFont="1" applyFill="1" applyBorder="1" applyAlignment="1">
      <alignment horizontal="right" vertical="top" wrapText="1"/>
    </xf>
    <xf numFmtId="0" fontId="8" fillId="0" borderId="17" xfId="0" applyFont="1" applyFill="1" applyBorder="1" applyAlignment="1">
      <alignment horizontal="right" vertical="top" wrapText="1"/>
    </xf>
    <xf numFmtId="0" fontId="8" fillId="0" borderId="16" xfId="0" applyFont="1" applyFill="1" applyBorder="1" applyAlignment="1">
      <alignment horizontal="right" vertical="top" wrapText="1"/>
    </xf>
    <xf numFmtId="0" fontId="8" fillId="0" borderId="13" xfId="0" applyFont="1" applyFill="1" applyBorder="1" applyAlignment="1">
      <alignment horizontal="left" vertical="top" wrapText="1"/>
    </xf>
    <xf numFmtId="164" fontId="8" fillId="0" borderId="13" xfId="0" applyNumberFormat="1" applyFont="1" applyFill="1" applyBorder="1" applyAlignment="1">
      <alignment horizontal="right" vertical="top" wrapText="1"/>
    </xf>
    <xf numFmtId="164" fontId="8" fillId="0" borderId="16" xfId="0" applyNumberFormat="1" applyFont="1" applyFill="1" applyBorder="1" applyAlignment="1">
      <alignment horizontal="right" vertical="top" wrapText="1"/>
    </xf>
    <xf numFmtId="164" fontId="8" fillId="0" borderId="13" xfId="0" applyNumberFormat="1" applyFont="1" applyFill="1" applyBorder="1" applyAlignment="1">
      <alignment vertical="top" wrapText="1"/>
    </xf>
    <xf numFmtId="164" fontId="8" fillId="0" borderId="17" xfId="0" applyNumberFormat="1" applyFont="1" applyFill="1" applyBorder="1" applyAlignment="1">
      <alignment vertical="top" wrapText="1"/>
    </xf>
    <xf numFmtId="164" fontId="8" fillId="0" borderId="16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righ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right" vertical="top" wrapText="1"/>
    </xf>
    <xf numFmtId="0" fontId="2" fillId="0" borderId="16" xfId="0" applyNumberFormat="1" applyFont="1" applyFill="1" applyBorder="1" applyAlignment="1">
      <alignment horizontal="right" vertical="top" wrapText="1"/>
    </xf>
    <xf numFmtId="49" fontId="6" fillId="0" borderId="13" xfId="0" quotePrefix="1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right" vertical="top" wrapText="1"/>
    </xf>
    <xf numFmtId="0" fontId="8" fillId="0" borderId="13" xfId="0" applyNumberFormat="1" applyFont="1" applyFill="1" applyBorder="1" applyAlignment="1">
      <alignment horizontal="right" vertical="top" wrapText="1"/>
    </xf>
    <xf numFmtId="0" fontId="8" fillId="0" borderId="17" xfId="0" applyNumberFormat="1" applyFont="1" applyFill="1" applyBorder="1" applyAlignment="1">
      <alignment horizontal="right" vertical="top" wrapText="1"/>
    </xf>
    <xf numFmtId="0" fontId="8" fillId="0" borderId="16" xfId="0" applyNumberFormat="1" applyFont="1" applyFill="1" applyBorder="1" applyAlignment="1">
      <alignment horizontal="right" vertical="top" wrapText="1"/>
    </xf>
    <xf numFmtId="49" fontId="6" fillId="0" borderId="13" xfId="0" applyNumberFormat="1" applyFont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right" vertical="top" wrapText="1"/>
    </xf>
    <xf numFmtId="0" fontId="6" fillId="0" borderId="16" xfId="0" applyFont="1" applyFill="1" applyBorder="1" applyAlignment="1">
      <alignment vertical="top" wrapText="1"/>
    </xf>
    <xf numFmtId="164" fontId="1" fillId="0" borderId="13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 vertical="top" wrapText="1"/>
    </xf>
    <xf numFmtId="164" fontId="2" fillId="0" borderId="16" xfId="0" applyNumberFormat="1" applyFont="1" applyFill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164" fontId="8" fillId="0" borderId="17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/>
    </xf>
    <xf numFmtId="164" fontId="1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4" fontId="1" fillId="0" borderId="16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6" fillId="0" borderId="14" xfId="0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6" fillId="0" borderId="16" xfId="0" applyFont="1" applyFill="1" applyBorder="1" applyAlignment="1">
      <alignment horizontal="right" vertical="top" wrapText="1"/>
    </xf>
    <xf numFmtId="0" fontId="6" fillId="0" borderId="16" xfId="0" applyFont="1" applyBorder="1" applyAlignment="1">
      <alignment horizontal="right" vertical="top" wrapText="1"/>
    </xf>
    <xf numFmtId="164" fontId="2" fillId="0" borderId="18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49" fontId="1" fillId="0" borderId="29" xfId="0" applyNumberFormat="1" applyFont="1" applyBorder="1" applyAlignment="1">
      <alignment horizontal="right" vertical="top" wrapText="1"/>
    </xf>
    <xf numFmtId="49" fontId="1" fillId="0" borderId="30" xfId="0" applyNumberFormat="1" applyFont="1" applyBorder="1" applyAlignment="1">
      <alignment vertical="top" wrapText="1"/>
    </xf>
    <xf numFmtId="0" fontId="1" fillId="0" borderId="30" xfId="0" applyNumberFormat="1" applyFont="1" applyBorder="1" applyAlignment="1">
      <alignment horizontal="right" vertical="top" wrapText="1"/>
    </xf>
    <xf numFmtId="0" fontId="1" fillId="0" borderId="31" xfId="0" applyNumberFormat="1" applyFont="1" applyBorder="1" applyAlignment="1">
      <alignment horizontal="right" vertical="top" wrapText="1"/>
    </xf>
    <xf numFmtId="49" fontId="6" fillId="0" borderId="12" xfId="0" applyNumberFormat="1" applyFont="1" applyBorder="1" applyAlignment="1">
      <alignment horizontal="right" vertical="top" wrapText="1"/>
    </xf>
    <xf numFmtId="49" fontId="6" fillId="0" borderId="13" xfId="0" quotePrefix="1" applyNumberFormat="1" applyFont="1" applyBorder="1" applyAlignment="1">
      <alignment vertical="top" wrapText="1"/>
    </xf>
    <xf numFmtId="0" fontId="6" fillId="0" borderId="17" xfId="0" applyNumberFormat="1" applyFont="1" applyBorder="1" applyAlignment="1">
      <alignment horizontal="right" vertical="top" wrapText="1"/>
    </xf>
    <xf numFmtId="0" fontId="6" fillId="0" borderId="16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164" fontId="2" fillId="0" borderId="9" xfId="0" applyNumberFormat="1" applyFont="1" applyFill="1" applyBorder="1" applyAlignment="1">
      <alignment horizontal="right" vertical="top" wrapText="1"/>
    </xf>
    <xf numFmtId="164" fontId="2" fillId="0" borderId="9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right" vertical="top" wrapText="1"/>
    </xf>
    <xf numFmtId="0" fontId="10" fillId="0" borderId="17" xfId="0" applyFont="1" applyFill="1" applyBorder="1" applyAlignment="1">
      <alignment horizontal="right" vertical="top" wrapText="1"/>
    </xf>
    <xf numFmtId="0" fontId="10" fillId="0" borderId="16" xfId="0" applyFont="1" applyFill="1" applyBorder="1" applyAlignment="1">
      <alignment horizontal="right" vertical="top" wrapText="1"/>
    </xf>
    <xf numFmtId="49" fontId="10" fillId="0" borderId="13" xfId="0" applyNumberFormat="1" applyFont="1" applyFill="1" applyBorder="1" applyAlignment="1">
      <alignment horizontal="left" vertical="top" wrapText="1"/>
    </xf>
    <xf numFmtId="164" fontId="2" fillId="0" borderId="24" xfId="0" applyNumberFormat="1" applyFont="1" applyFill="1" applyBorder="1" applyAlignment="1">
      <alignment horizontal="right" vertical="top" wrapText="1"/>
    </xf>
    <xf numFmtId="164" fontId="2" fillId="0" borderId="25" xfId="0" applyNumberFormat="1" applyFont="1" applyFill="1" applyBorder="1" applyAlignment="1">
      <alignment horizontal="right" vertical="top" wrapText="1"/>
    </xf>
    <xf numFmtId="49" fontId="1" fillId="0" borderId="34" xfId="0" applyNumberFormat="1" applyFont="1" applyBorder="1" applyAlignment="1">
      <alignment horizontal="right" vertical="top" wrapText="1"/>
    </xf>
    <xf numFmtId="49" fontId="1" fillId="0" borderId="30" xfId="0" applyNumberFormat="1" applyFont="1" applyFill="1" applyBorder="1" applyAlignment="1">
      <alignment vertical="top" wrapText="1"/>
    </xf>
    <xf numFmtId="0" fontId="1" fillId="0" borderId="30" xfId="0" applyNumberFormat="1" applyFont="1" applyFill="1" applyBorder="1" applyAlignment="1">
      <alignment horizontal="right" vertical="top" wrapText="1"/>
    </xf>
    <xf numFmtId="0" fontId="1" fillId="0" borderId="31" xfId="0" applyNumberFormat="1" applyFont="1" applyFill="1" applyBorder="1" applyAlignment="1">
      <alignment horizontal="right" vertical="top" wrapText="1"/>
    </xf>
    <xf numFmtId="49" fontId="1" fillId="0" borderId="12" xfId="0" applyNumberFormat="1" applyFont="1" applyBorder="1" applyAlignment="1">
      <alignment horizontal="right" vertical="top" wrapText="1"/>
    </xf>
    <xf numFmtId="49" fontId="6" fillId="0" borderId="13" xfId="0" quotePrefix="1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right" vertical="top" wrapText="1"/>
    </xf>
    <xf numFmtId="0" fontId="6" fillId="0" borderId="13" xfId="0" quotePrefix="1" applyFont="1" applyFill="1" applyBorder="1" applyAlignment="1">
      <alignment horizontal="left" vertical="top" wrapText="1"/>
    </xf>
    <xf numFmtId="0" fontId="6" fillId="0" borderId="13" xfId="0" quotePrefix="1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right" vertical="top" wrapText="1"/>
    </xf>
    <xf numFmtId="0" fontId="6" fillId="0" borderId="35" xfId="0" applyNumberFormat="1" applyFont="1" applyFill="1" applyBorder="1" applyAlignment="1">
      <alignment horizontal="right" vertical="top" wrapText="1"/>
    </xf>
    <xf numFmtId="0" fontId="1" fillId="0" borderId="13" xfId="0" applyNumberFormat="1" applyFont="1" applyFill="1" applyBorder="1" applyAlignment="1">
      <alignment horizontal="right" vertical="top" wrapText="1"/>
    </xf>
    <xf numFmtId="0" fontId="1" fillId="0" borderId="16" xfId="0" applyNumberFormat="1" applyFont="1" applyFill="1" applyBorder="1" applyAlignment="1">
      <alignment horizontal="right" vertical="top" wrapText="1"/>
    </xf>
    <xf numFmtId="49" fontId="1" fillId="0" borderId="30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right" vertical="top" wrapText="1"/>
    </xf>
    <xf numFmtId="0" fontId="1" fillId="0" borderId="16" xfId="0" applyNumberFormat="1" applyFont="1" applyBorder="1" applyAlignment="1">
      <alignment horizontal="right" vertical="top" wrapText="1"/>
    </xf>
    <xf numFmtId="49" fontId="6" fillId="0" borderId="17" xfId="0" applyNumberFormat="1" applyFont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0" fontId="1" fillId="0" borderId="30" xfId="0" applyFont="1" applyFill="1" applyBorder="1" applyAlignment="1">
      <alignment vertical="top" wrapText="1"/>
    </xf>
    <xf numFmtId="0" fontId="1" fillId="0" borderId="30" xfId="0" applyFont="1" applyFill="1" applyBorder="1" applyAlignment="1">
      <alignment horizontal="center" vertical="top" wrapText="1"/>
    </xf>
    <xf numFmtId="164" fontId="1" fillId="0" borderId="30" xfId="0" applyNumberFormat="1" applyFont="1" applyFill="1" applyBorder="1" applyAlignment="1">
      <alignment horizontal="center" vertical="top" wrapText="1"/>
    </xf>
    <xf numFmtId="164" fontId="1" fillId="0" borderId="31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left" vertical="top" wrapText="1"/>
    </xf>
    <xf numFmtId="49" fontId="8" fillId="0" borderId="13" xfId="0" quotePrefix="1" applyNumberFormat="1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" fillId="0" borderId="29" xfId="0" applyFont="1" applyFill="1" applyBorder="1" applyAlignment="1">
      <alignment horizontal="right" vertical="top" wrapText="1"/>
    </xf>
    <xf numFmtId="0" fontId="1" fillId="0" borderId="30" xfId="0" applyFont="1" applyFill="1" applyBorder="1" applyAlignment="1">
      <alignment horizontal="right" vertical="top" wrapText="1"/>
    </xf>
    <xf numFmtId="0" fontId="1" fillId="0" borderId="31" xfId="0" applyFont="1" applyFill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right"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164" fontId="6" fillId="0" borderId="16" xfId="0" applyNumberFormat="1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right" vertical="top" wrapText="1"/>
    </xf>
    <xf numFmtId="164" fontId="7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right" wrapText="1"/>
    </xf>
    <xf numFmtId="0" fontId="6" fillId="0" borderId="13" xfId="0" applyFont="1" applyBorder="1"/>
    <xf numFmtId="0" fontId="6" fillId="0" borderId="17" xfId="0" applyFont="1" applyBorder="1"/>
    <xf numFmtId="0" fontId="6" fillId="0" borderId="16" xfId="0" applyFont="1" applyBorder="1"/>
    <xf numFmtId="0" fontId="2" fillId="0" borderId="13" xfId="0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vertical="top" wrapText="1"/>
    </xf>
    <xf numFmtId="164" fontId="2" fillId="0" borderId="16" xfId="0" applyNumberFormat="1" applyFont="1" applyFill="1" applyBorder="1" applyAlignment="1">
      <alignment vertical="top" wrapText="1"/>
    </xf>
    <xf numFmtId="164" fontId="10" fillId="0" borderId="13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2" fillId="0" borderId="8" xfId="0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8" fillId="0" borderId="13" xfId="0" applyFont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164" fontId="10" fillId="0" borderId="20" xfId="0" applyNumberFormat="1" applyFont="1" applyFill="1" applyBorder="1" applyAlignment="1">
      <alignment horizontal="right" vertical="top" wrapText="1"/>
    </xf>
    <xf numFmtId="164" fontId="10" fillId="0" borderId="15" xfId="0" applyNumberFormat="1" applyFont="1" applyFill="1" applyBorder="1" applyAlignment="1">
      <alignment horizontal="right" vertical="top" wrapText="1"/>
    </xf>
    <xf numFmtId="164" fontId="10" fillId="0" borderId="14" xfId="0" applyNumberFormat="1" applyFont="1" applyFill="1" applyBorder="1" applyAlignment="1">
      <alignment horizontal="right" vertical="top" wrapText="1"/>
    </xf>
    <xf numFmtId="49" fontId="10" fillId="0" borderId="14" xfId="0" applyNumberFormat="1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164" fontId="8" fillId="0" borderId="32" xfId="0" applyNumberFormat="1" applyFont="1" applyFill="1" applyBorder="1" applyAlignment="1">
      <alignment vertical="top" wrapText="1"/>
    </xf>
    <xf numFmtId="164" fontId="8" fillId="0" borderId="33" xfId="0" applyNumberFormat="1" applyFont="1" applyFill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164" fontId="6" fillId="0" borderId="13" xfId="0" applyNumberFormat="1" applyFont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49" fontId="4" fillId="0" borderId="30" xfId="0" applyNumberFormat="1" applyFont="1" applyBorder="1" applyAlignment="1">
      <alignment vertical="top" wrapText="1"/>
    </xf>
    <xf numFmtId="49" fontId="4" fillId="0" borderId="13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13" xfId="0" applyNumberFormat="1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left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1" fontId="1" fillId="0" borderId="19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center" vertical="top" wrapText="1"/>
    </xf>
    <xf numFmtId="164" fontId="1" fillId="0" borderId="14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right" vertical="top" wrapText="1"/>
    </xf>
    <xf numFmtId="0" fontId="1" fillId="0" borderId="38" xfId="0" applyFont="1" applyFill="1" applyBorder="1" applyAlignment="1">
      <alignment horizontal="right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horizontal="right" vertical="top" wrapText="1"/>
    </xf>
    <xf numFmtId="0" fontId="2" fillId="0" borderId="26" xfId="0" applyFont="1" applyFill="1" applyBorder="1" applyAlignment="1">
      <alignment horizontal="right" vertical="top" wrapText="1"/>
    </xf>
    <xf numFmtId="0" fontId="2" fillId="0" borderId="27" xfId="0" applyFont="1" applyFill="1" applyBorder="1" applyAlignment="1">
      <alignment horizontal="right" vertical="top" wrapText="1"/>
    </xf>
    <xf numFmtId="0" fontId="2" fillId="0" borderId="28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1"/>
  <sheetViews>
    <sheetView tabSelected="1" zoomScale="90" zoomScaleNormal="90" workbookViewId="0">
      <selection activeCell="Z456" sqref="Z456"/>
    </sheetView>
  </sheetViews>
  <sheetFormatPr defaultRowHeight="15" x14ac:dyDescent="0.25"/>
  <cols>
    <col min="1" max="1" width="5.28515625" style="210" customWidth="1"/>
    <col min="2" max="2" width="29.85546875" style="186" customWidth="1"/>
    <col min="3" max="3" width="10.7109375" style="193" customWidth="1"/>
    <col min="4" max="4" width="9.140625" style="193"/>
    <col min="5" max="5" width="10" style="193" bestFit="1" customWidth="1"/>
    <col min="6" max="6" width="10.42578125" style="193" customWidth="1"/>
    <col min="7" max="7" width="10" style="193" bestFit="1" customWidth="1"/>
    <col min="8" max="9" width="9.28515625" style="193" bestFit="1" customWidth="1"/>
    <col min="10" max="10" width="10" style="193" bestFit="1" customWidth="1"/>
    <col min="11" max="12" width="10" style="193" customWidth="1"/>
    <col min="13" max="13" width="9.5703125" style="193" bestFit="1" customWidth="1"/>
    <col min="14" max="17" width="9.5703125" style="193" customWidth="1"/>
    <col min="18" max="18" width="9.28515625" style="193" bestFit="1" customWidth="1"/>
  </cols>
  <sheetData>
    <row r="1" spans="1:18" ht="15.75" thickBot="1" x14ac:dyDescent="0.3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</row>
    <row r="2" spans="1:18" x14ac:dyDescent="0.25">
      <c r="A2" s="269" t="s">
        <v>176</v>
      </c>
      <c r="B2" s="244" t="s">
        <v>177</v>
      </c>
      <c r="C2" s="244" t="s">
        <v>3</v>
      </c>
      <c r="D2" s="244" t="s">
        <v>4</v>
      </c>
      <c r="E2" s="244"/>
      <c r="F2" s="244"/>
      <c r="G2" s="240" t="s">
        <v>5</v>
      </c>
      <c r="H2" s="245" t="s">
        <v>6</v>
      </c>
      <c r="I2" s="246"/>
      <c r="J2" s="246"/>
      <c r="K2" s="246"/>
      <c r="L2" s="247"/>
      <c r="M2" s="240" t="s">
        <v>7</v>
      </c>
      <c r="N2" s="245"/>
      <c r="O2" s="245"/>
      <c r="P2" s="245"/>
      <c r="Q2" s="245"/>
      <c r="R2" s="242"/>
    </row>
    <row r="3" spans="1:18" ht="29.25" thickBot="1" x14ac:dyDescent="0.3">
      <c r="A3" s="270"/>
      <c r="B3" s="248"/>
      <c r="C3" s="248"/>
      <c r="D3" s="109" t="s">
        <v>178</v>
      </c>
      <c r="E3" s="109" t="s">
        <v>179</v>
      </c>
      <c r="F3" s="109" t="s">
        <v>180</v>
      </c>
      <c r="G3" s="250"/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2" t="s">
        <v>17</v>
      </c>
      <c r="O3" s="2" t="s">
        <v>18</v>
      </c>
      <c r="P3" s="2" t="s">
        <v>19</v>
      </c>
      <c r="Q3" s="2" t="s">
        <v>20</v>
      </c>
      <c r="R3" s="3" t="s">
        <v>21</v>
      </c>
    </row>
    <row r="4" spans="1:18" ht="42.75" x14ac:dyDescent="0.25">
      <c r="A4" s="60">
        <v>20</v>
      </c>
      <c r="B4" s="231" t="s">
        <v>22</v>
      </c>
      <c r="C4" s="61" t="s">
        <v>128</v>
      </c>
      <c r="D4" s="110">
        <f t="shared" ref="D4:R4" si="0">SUM(D5:D8)</f>
        <v>1.1200000000000001</v>
      </c>
      <c r="E4" s="110">
        <f t="shared" si="0"/>
        <v>7.1800000000000006</v>
      </c>
      <c r="F4" s="110">
        <f t="shared" si="0"/>
        <v>4.42</v>
      </c>
      <c r="G4" s="110">
        <f t="shared" si="0"/>
        <v>89.02</v>
      </c>
      <c r="H4" s="111">
        <f t="shared" si="0"/>
        <v>5.6000000000000001E-2</v>
      </c>
      <c r="I4" s="111">
        <f t="shared" si="0"/>
        <v>3.6000000000000004E-2</v>
      </c>
      <c r="J4" s="110">
        <f t="shared" si="0"/>
        <v>21.68</v>
      </c>
      <c r="K4" s="110">
        <f t="shared" si="0"/>
        <v>0.106</v>
      </c>
      <c r="L4" s="110">
        <f t="shared" si="0"/>
        <v>1.2390000000000001</v>
      </c>
      <c r="M4" s="110">
        <f t="shared" si="0"/>
        <v>16.41</v>
      </c>
      <c r="N4" s="110">
        <f t="shared" si="0"/>
        <v>2E-3</v>
      </c>
      <c r="O4" s="110">
        <f t="shared" si="0"/>
        <v>2.35</v>
      </c>
      <c r="P4" s="110">
        <f t="shared" si="0"/>
        <v>0</v>
      </c>
      <c r="Q4" s="110">
        <f t="shared" si="0"/>
        <v>30.54</v>
      </c>
      <c r="R4" s="112">
        <f t="shared" si="0"/>
        <v>0.85399999999999998</v>
      </c>
    </row>
    <row r="5" spans="1:18" x14ac:dyDescent="0.25">
      <c r="A5" s="113"/>
      <c r="B5" s="6" t="s">
        <v>23</v>
      </c>
      <c r="C5" s="62" t="s">
        <v>181</v>
      </c>
      <c r="D5" s="103">
        <v>0.24</v>
      </c>
      <c r="E5" s="103">
        <v>0.03</v>
      </c>
      <c r="F5" s="103">
        <v>1.38</v>
      </c>
      <c r="G5" s="103">
        <v>6.89</v>
      </c>
      <c r="H5" s="103">
        <v>8.0000000000000002E-3</v>
      </c>
      <c r="I5" s="103">
        <v>4.0000000000000001E-3</v>
      </c>
      <c r="J5" s="103">
        <v>1.68</v>
      </c>
      <c r="K5" s="114">
        <v>0</v>
      </c>
      <c r="L5" s="114">
        <v>3.4000000000000002E-2</v>
      </c>
      <c r="M5" s="103">
        <v>5.21</v>
      </c>
      <c r="N5" s="115">
        <v>0</v>
      </c>
      <c r="O5" s="115">
        <v>2.35</v>
      </c>
      <c r="P5" s="115">
        <v>0</v>
      </c>
      <c r="Q5" s="115">
        <v>9.74</v>
      </c>
      <c r="R5" s="116">
        <v>0.13400000000000001</v>
      </c>
    </row>
    <row r="6" spans="1:18" x14ac:dyDescent="0.25">
      <c r="A6" s="113"/>
      <c r="B6" s="6" t="s">
        <v>24</v>
      </c>
      <c r="C6" s="62" t="s">
        <v>142</v>
      </c>
      <c r="D6" s="103">
        <v>0</v>
      </c>
      <c r="E6" s="103">
        <v>6.99</v>
      </c>
      <c r="F6" s="103">
        <v>0</v>
      </c>
      <c r="G6" s="103">
        <v>62.93</v>
      </c>
      <c r="H6" s="103">
        <v>0</v>
      </c>
      <c r="I6" s="103">
        <v>0</v>
      </c>
      <c r="J6" s="103">
        <v>0</v>
      </c>
      <c r="K6" s="114">
        <v>0</v>
      </c>
      <c r="L6" s="114">
        <v>0.64500000000000002</v>
      </c>
      <c r="M6" s="103">
        <v>0</v>
      </c>
      <c r="N6" s="103">
        <v>0</v>
      </c>
      <c r="O6" s="103">
        <v>0</v>
      </c>
      <c r="P6" s="103">
        <v>0</v>
      </c>
      <c r="Q6" s="103">
        <v>0</v>
      </c>
      <c r="R6" s="116">
        <v>0</v>
      </c>
    </row>
    <row r="7" spans="1:18" x14ac:dyDescent="0.25">
      <c r="A7" s="113"/>
      <c r="B7" s="6" t="s">
        <v>25</v>
      </c>
      <c r="C7" s="62" t="s">
        <v>182</v>
      </c>
      <c r="D7" s="103">
        <v>0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0</v>
      </c>
      <c r="O7" s="103">
        <v>0</v>
      </c>
      <c r="P7" s="103">
        <v>0</v>
      </c>
      <c r="Q7" s="103">
        <v>0</v>
      </c>
      <c r="R7" s="116">
        <v>0</v>
      </c>
    </row>
    <row r="8" spans="1:18" x14ac:dyDescent="0.25">
      <c r="A8" s="113"/>
      <c r="B8" s="6" t="s">
        <v>26</v>
      </c>
      <c r="C8" s="62" t="s">
        <v>183</v>
      </c>
      <c r="D8" s="103">
        <v>0.88</v>
      </c>
      <c r="E8" s="103">
        <v>0.16</v>
      </c>
      <c r="F8" s="103">
        <v>3.04</v>
      </c>
      <c r="G8" s="103">
        <v>19.2</v>
      </c>
      <c r="H8" s="103">
        <v>4.8000000000000001E-2</v>
      </c>
      <c r="I8" s="103">
        <v>3.2000000000000001E-2</v>
      </c>
      <c r="J8" s="103">
        <v>20</v>
      </c>
      <c r="K8" s="114">
        <v>0.106</v>
      </c>
      <c r="L8" s="114">
        <v>0.56000000000000005</v>
      </c>
      <c r="M8" s="103">
        <v>11.2</v>
      </c>
      <c r="N8" s="115">
        <v>2E-3</v>
      </c>
      <c r="O8" s="115">
        <v>0</v>
      </c>
      <c r="P8" s="115">
        <v>0</v>
      </c>
      <c r="Q8" s="115">
        <v>20.8</v>
      </c>
      <c r="R8" s="116">
        <v>0.72</v>
      </c>
    </row>
    <row r="9" spans="1:18" ht="28.5" x14ac:dyDescent="0.25">
      <c r="A9" s="23" t="s">
        <v>27</v>
      </c>
      <c r="B9" s="229" t="s">
        <v>184</v>
      </c>
      <c r="C9" s="96" t="s">
        <v>185</v>
      </c>
      <c r="D9" s="26">
        <f t="shared" ref="D9:R9" si="1">SUM(D10:D15)</f>
        <v>11.743</v>
      </c>
      <c r="E9" s="26">
        <f t="shared" si="1"/>
        <v>0.8</v>
      </c>
      <c r="F9" s="26">
        <f t="shared" si="1"/>
        <v>23.540000000000003</v>
      </c>
      <c r="G9" s="26">
        <f t="shared" si="1"/>
        <v>147.69999999999999</v>
      </c>
      <c r="H9" s="26">
        <f t="shared" si="1"/>
        <v>0.33100000000000002</v>
      </c>
      <c r="I9" s="26">
        <f t="shared" si="1"/>
        <v>0.66200000000000003</v>
      </c>
      <c r="J9" s="26">
        <f t="shared" si="1"/>
        <v>11.59</v>
      </c>
      <c r="K9" s="26">
        <f t="shared" si="1"/>
        <v>0.20100000000000001</v>
      </c>
      <c r="L9" s="26">
        <f t="shared" si="1"/>
        <v>0.14000000000000001</v>
      </c>
      <c r="M9" s="26">
        <f t="shared" si="1"/>
        <v>34.200000000000003</v>
      </c>
      <c r="N9" s="26">
        <f t="shared" si="1"/>
        <v>2E-3</v>
      </c>
      <c r="O9" s="26">
        <f t="shared" si="1"/>
        <v>71.900000000000006</v>
      </c>
      <c r="P9" s="26">
        <f t="shared" si="1"/>
        <v>3.0000000000000001E-3</v>
      </c>
      <c r="Q9" s="26">
        <f t="shared" si="1"/>
        <v>133.30000000000001</v>
      </c>
      <c r="R9" s="27">
        <f t="shared" si="1"/>
        <v>2.7700000000000005</v>
      </c>
    </row>
    <row r="10" spans="1:18" x14ac:dyDescent="0.25">
      <c r="A10" s="98"/>
      <c r="B10" s="5" t="s">
        <v>28</v>
      </c>
      <c r="C10" s="28" t="s">
        <v>186</v>
      </c>
      <c r="D10" s="63">
        <v>1</v>
      </c>
      <c r="E10" s="63">
        <v>0.2</v>
      </c>
      <c r="F10" s="63">
        <v>8.15</v>
      </c>
      <c r="G10" s="63">
        <v>38.5</v>
      </c>
      <c r="H10" s="63">
        <v>0.06</v>
      </c>
      <c r="I10" s="63">
        <v>0.35</v>
      </c>
      <c r="J10" s="63">
        <v>10</v>
      </c>
      <c r="K10" s="63">
        <v>1E-3</v>
      </c>
      <c r="L10" s="63">
        <v>0.05</v>
      </c>
      <c r="M10" s="63">
        <v>2</v>
      </c>
      <c r="N10" s="64">
        <v>2E-3</v>
      </c>
      <c r="O10" s="64">
        <v>11.5</v>
      </c>
      <c r="P10" s="64">
        <v>0</v>
      </c>
      <c r="Q10" s="64">
        <v>29</v>
      </c>
      <c r="R10" s="65">
        <v>0.45</v>
      </c>
    </row>
    <row r="11" spans="1:18" x14ac:dyDescent="0.25">
      <c r="A11" s="98"/>
      <c r="B11" s="5" t="s">
        <v>23</v>
      </c>
      <c r="C11" s="72" t="s">
        <v>187</v>
      </c>
      <c r="D11" s="63">
        <v>0.14000000000000001</v>
      </c>
      <c r="E11" s="63">
        <v>0</v>
      </c>
      <c r="F11" s="63">
        <v>0.91</v>
      </c>
      <c r="G11" s="63">
        <v>4</v>
      </c>
      <c r="H11" s="63">
        <v>4.0000000000000001E-3</v>
      </c>
      <c r="I11" s="63">
        <v>2E-3</v>
      </c>
      <c r="J11" s="63">
        <v>1</v>
      </c>
      <c r="K11" s="63">
        <v>0</v>
      </c>
      <c r="L11" s="63">
        <v>0.02</v>
      </c>
      <c r="M11" s="63">
        <v>3.1</v>
      </c>
      <c r="N11" s="64">
        <v>0</v>
      </c>
      <c r="O11" s="64">
        <v>1.4</v>
      </c>
      <c r="P11" s="64">
        <v>0</v>
      </c>
      <c r="Q11" s="64">
        <v>5.8</v>
      </c>
      <c r="R11" s="65">
        <v>0.08</v>
      </c>
    </row>
    <row r="12" spans="1:18" x14ac:dyDescent="0.25">
      <c r="A12" s="98"/>
      <c r="B12" s="5" t="s">
        <v>30</v>
      </c>
      <c r="C12" s="72" t="s">
        <v>188</v>
      </c>
      <c r="D12" s="63">
        <v>9.2999999999999999E-2</v>
      </c>
      <c r="E12" s="63">
        <v>0.01</v>
      </c>
      <c r="F12" s="63">
        <v>0.72</v>
      </c>
      <c r="G12" s="63">
        <v>3.4</v>
      </c>
      <c r="H12" s="63">
        <v>6.0000000000000001E-3</v>
      </c>
      <c r="I12" s="63">
        <v>7.0000000000000001E-3</v>
      </c>
      <c r="J12" s="63">
        <v>0.59</v>
      </c>
      <c r="K12" s="63">
        <v>0.2</v>
      </c>
      <c r="L12" s="63">
        <v>0.04</v>
      </c>
      <c r="M12" s="63">
        <v>5.0999999999999996</v>
      </c>
      <c r="N12" s="64">
        <v>0</v>
      </c>
      <c r="O12" s="64">
        <v>38</v>
      </c>
      <c r="P12" s="64">
        <v>0</v>
      </c>
      <c r="Q12" s="64">
        <v>5.5</v>
      </c>
      <c r="R12" s="65">
        <v>7.0000000000000007E-2</v>
      </c>
    </row>
    <row r="13" spans="1:18" x14ac:dyDescent="0.25">
      <c r="A13" s="98"/>
      <c r="B13" s="5" t="s">
        <v>35</v>
      </c>
      <c r="C13" s="28" t="s">
        <v>189</v>
      </c>
      <c r="D13" s="63">
        <v>4.5999999999999996</v>
      </c>
      <c r="E13" s="63">
        <v>0.32</v>
      </c>
      <c r="F13" s="63">
        <v>10.16</v>
      </c>
      <c r="G13" s="63">
        <v>62.8</v>
      </c>
      <c r="H13" s="63">
        <v>0.16200000000000001</v>
      </c>
      <c r="I13" s="63">
        <v>0.03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5">
        <v>1.36</v>
      </c>
    </row>
    <row r="14" spans="1:18" x14ac:dyDescent="0.25">
      <c r="A14" s="98"/>
      <c r="B14" s="5" t="s">
        <v>190</v>
      </c>
      <c r="C14" s="28" t="s">
        <v>191</v>
      </c>
      <c r="D14" s="63">
        <v>5.91</v>
      </c>
      <c r="E14" s="63">
        <v>0.27</v>
      </c>
      <c r="F14" s="63">
        <v>3.6</v>
      </c>
      <c r="G14" s="63">
        <v>39</v>
      </c>
      <c r="H14" s="63">
        <v>9.9000000000000005E-2</v>
      </c>
      <c r="I14" s="63">
        <v>0.27300000000000002</v>
      </c>
      <c r="J14" s="63">
        <v>0</v>
      </c>
      <c r="K14" s="63">
        <v>0</v>
      </c>
      <c r="L14" s="63">
        <v>0.03</v>
      </c>
      <c r="M14" s="63">
        <v>24</v>
      </c>
      <c r="N14" s="64">
        <v>0</v>
      </c>
      <c r="O14" s="64">
        <v>21</v>
      </c>
      <c r="P14" s="64">
        <v>3.0000000000000001E-3</v>
      </c>
      <c r="Q14" s="64">
        <v>93</v>
      </c>
      <c r="R14" s="65">
        <v>0.81</v>
      </c>
    </row>
    <row r="15" spans="1:18" x14ac:dyDescent="0.25">
      <c r="A15" s="98"/>
      <c r="B15" s="5" t="s">
        <v>25</v>
      </c>
      <c r="C15" s="28" t="s">
        <v>79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5">
        <v>0</v>
      </c>
    </row>
    <row r="16" spans="1:18" x14ac:dyDescent="0.25">
      <c r="A16" s="23">
        <v>349</v>
      </c>
      <c r="B16" s="229" t="s">
        <v>36</v>
      </c>
      <c r="C16" s="24">
        <v>100</v>
      </c>
      <c r="D16" s="96">
        <f t="shared" ref="D16:R16" si="2">SUM(D17:D26)</f>
        <v>11.815</v>
      </c>
      <c r="E16" s="96">
        <f t="shared" si="2"/>
        <v>9.8960000000000008</v>
      </c>
      <c r="F16" s="96">
        <f t="shared" si="2"/>
        <v>11.763</v>
      </c>
      <c r="G16" s="96">
        <f t="shared" si="2"/>
        <v>186.04000000000002</v>
      </c>
      <c r="H16" s="96">
        <f t="shared" si="2"/>
        <v>0.106</v>
      </c>
      <c r="I16" s="96">
        <f t="shared" si="2"/>
        <v>0.1</v>
      </c>
      <c r="J16" s="96">
        <f t="shared" si="2"/>
        <v>0.57200000000000006</v>
      </c>
      <c r="K16" s="96">
        <f t="shared" si="2"/>
        <v>3.7999999999999999E-2</v>
      </c>
      <c r="L16" s="96">
        <f t="shared" si="2"/>
        <v>1.3860000000000003</v>
      </c>
      <c r="M16" s="96">
        <f t="shared" si="2"/>
        <v>24.236999999999998</v>
      </c>
      <c r="N16" s="96">
        <f t="shared" si="2"/>
        <v>7.3999999999999996E-2</v>
      </c>
      <c r="O16" s="96">
        <f t="shared" si="2"/>
        <v>26.717999999999996</v>
      </c>
      <c r="P16" s="96">
        <f t="shared" si="2"/>
        <v>1.3000000000000001E-2</v>
      </c>
      <c r="Q16" s="96">
        <f t="shared" si="2"/>
        <v>160.75899999999999</v>
      </c>
      <c r="R16" s="97">
        <f t="shared" si="2"/>
        <v>0.99999999999999989</v>
      </c>
    </row>
    <row r="17" spans="1:18" x14ac:dyDescent="0.25">
      <c r="A17" s="98"/>
      <c r="B17" s="5" t="s">
        <v>37</v>
      </c>
      <c r="C17" s="5" t="s">
        <v>192</v>
      </c>
      <c r="D17" s="5">
        <v>8.6</v>
      </c>
      <c r="E17" s="5">
        <v>0.32</v>
      </c>
      <c r="F17" s="5">
        <v>0</v>
      </c>
      <c r="G17" s="5">
        <v>37.19</v>
      </c>
      <c r="H17" s="5">
        <v>0.05</v>
      </c>
      <c r="I17" s="5">
        <v>3.7999999999999999E-2</v>
      </c>
      <c r="J17" s="5">
        <v>0.53900000000000003</v>
      </c>
      <c r="K17" s="5">
        <v>5.0000000000000001E-3</v>
      </c>
      <c r="L17" s="5">
        <v>0.48499999999999999</v>
      </c>
      <c r="M17" s="5">
        <v>13.47</v>
      </c>
      <c r="N17" s="51">
        <v>7.2999999999999995E-2</v>
      </c>
      <c r="O17" s="51">
        <v>16.170000000000002</v>
      </c>
      <c r="P17" s="51">
        <v>1.2E-2</v>
      </c>
      <c r="Q17" s="51">
        <v>113.19</v>
      </c>
      <c r="R17" s="99">
        <v>0.35</v>
      </c>
    </row>
    <row r="18" spans="1:18" x14ac:dyDescent="0.25">
      <c r="A18" s="98"/>
      <c r="B18" s="5" t="s">
        <v>24</v>
      </c>
      <c r="C18" s="71" t="s">
        <v>84</v>
      </c>
      <c r="D18" s="5">
        <v>0</v>
      </c>
      <c r="E18" s="5">
        <v>4.99</v>
      </c>
      <c r="F18" s="5">
        <v>0</v>
      </c>
      <c r="G18" s="5">
        <v>44.95</v>
      </c>
      <c r="H18" s="5">
        <v>0</v>
      </c>
      <c r="I18" s="5">
        <v>0</v>
      </c>
      <c r="J18" s="5">
        <v>0</v>
      </c>
      <c r="K18" s="5">
        <v>0</v>
      </c>
      <c r="L18" s="5">
        <v>0.46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99">
        <v>0</v>
      </c>
    </row>
    <row r="19" spans="1:18" x14ac:dyDescent="0.25">
      <c r="A19" s="98"/>
      <c r="B19" s="5" t="s">
        <v>39</v>
      </c>
      <c r="C19" s="71" t="s">
        <v>193</v>
      </c>
      <c r="D19" s="5">
        <v>0.59299999999999997</v>
      </c>
      <c r="E19" s="5">
        <v>7.2999999999999995E-2</v>
      </c>
      <c r="F19" s="5">
        <v>3.59</v>
      </c>
      <c r="G19" s="5">
        <v>18.53</v>
      </c>
      <c r="H19" s="5">
        <v>1.4E-2</v>
      </c>
      <c r="I19" s="5">
        <v>4.0000000000000001E-3</v>
      </c>
      <c r="J19" s="5">
        <v>0</v>
      </c>
      <c r="K19" s="5">
        <v>0</v>
      </c>
      <c r="L19" s="5">
        <v>0.1</v>
      </c>
      <c r="M19" s="5">
        <v>1.3440000000000001</v>
      </c>
      <c r="N19" s="51">
        <v>0</v>
      </c>
      <c r="O19" s="51">
        <v>2.464</v>
      </c>
      <c r="P19" s="51">
        <v>0</v>
      </c>
      <c r="Q19" s="51">
        <v>6.44</v>
      </c>
      <c r="R19" s="99">
        <v>0.11799999999999999</v>
      </c>
    </row>
    <row r="20" spans="1:18" x14ac:dyDescent="0.25">
      <c r="A20" s="98"/>
      <c r="B20" s="5" t="s">
        <v>41</v>
      </c>
      <c r="C20" s="71" t="s">
        <v>156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99">
        <v>0</v>
      </c>
    </row>
    <row r="21" spans="1:18" x14ac:dyDescent="0.25">
      <c r="A21" s="98"/>
      <c r="B21" s="5" t="s">
        <v>42</v>
      </c>
      <c r="C21" s="71" t="s">
        <v>194</v>
      </c>
      <c r="D21" s="5">
        <v>0.73499999999999999</v>
      </c>
      <c r="E21" s="5">
        <v>9.2999999999999999E-2</v>
      </c>
      <c r="F21" s="5">
        <v>4.49</v>
      </c>
      <c r="G21" s="5">
        <v>21.85</v>
      </c>
      <c r="H21" s="5">
        <v>1.4E-2</v>
      </c>
      <c r="I21" s="5">
        <v>5.0000000000000001E-3</v>
      </c>
      <c r="J21" s="5">
        <v>0</v>
      </c>
      <c r="K21" s="5">
        <v>0</v>
      </c>
      <c r="L21" s="5">
        <v>0.121</v>
      </c>
      <c r="M21" s="5">
        <v>2.1389999999999998</v>
      </c>
      <c r="N21" s="51">
        <v>0</v>
      </c>
      <c r="O21" s="51">
        <v>3.069</v>
      </c>
      <c r="P21" s="51">
        <v>0</v>
      </c>
      <c r="Q21" s="51">
        <v>7.7190000000000003</v>
      </c>
      <c r="R21" s="99">
        <v>0.186</v>
      </c>
    </row>
    <row r="22" spans="1:18" x14ac:dyDescent="0.25">
      <c r="A22" s="98"/>
      <c r="B22" s="5" t="s">
        <v>25</v>
      </c>
      <c r="C22" s="71" t="s">
        <v>80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99">
        <v>0</v>
      </c>
    </row>
    <row r="23" spans="1:18" x14ac:dyDescent="0.25">
      <c r="A23" s="98"/>
      <c r="B23" s="5" t="s">
        <v>43</v>
      </c>
      <c r="C23" s="71" t="s">
        <v>38</v>
      </c>
      <c r="D23" s="5">
        <v>0.50800000000000001</v>
      </c>
      <c r="E23" s="5">
        <v>0.46</v>
      </c>
      <c r="F23" s="5">
        <v>2.8000000000000001E-2</v>
      </c>
      <c r="G23" s="5">
        <v>6.28</v>
      </c>
      <c r="H23" s="5">
        <v>3.0000000000000001E-3</v>
      </c>
      <c r="I23" s="5">
        <v>1.7999999999999999E-2</v>
      </c>
      <c r="J23" s="5">
        <v>0</v>
      </c>
      <c r="K23" s="5">
        <v>0.01</v>
      </c>
      <c r="L23" s="5">
        <v>2.4E-2</v>
      </c>
      <c r="M23" s="5">
        <v>2.2000000000000002</v>
      </c>
      <c r="N23" s="51">
        <v>1E-3</v>
      </c>
      <c r="O23" s="51">
        <v>0.48</v>
      </c>
      <c r="P23" s="51">
        <v>1E-3</v>
      </c>
      <c r="Q23" s="51">
        <v>7.68</v>
      </c>
      <c r="R23" s="99">
        <v>0.1</v>
      </c>
    </row>
    <row r="24" spans="1:18" x14ac:dyDescent="0.25">
      <c r="A24" s="98"/>
      <c r="B24" s="5" t="s">
        <v>44</v>
      </c>
      <c r="C24" s="71" t="s">
        <v>195</v>
      </c>
      <c r="D24" s="5">
        <v>0.746</v>
      </c>
      <c r="E24" s="5">
        <v>0.26700000000000002</v>
      </c>
      <c r="F24" s="5">
        <v>0</v>
      </c>
      <c r="G24" s="5">
        <v>5.61</v>
      </c>
      <c r="H24" s="5">
        <v>1.0999999999999999E-2</v>
      </c>
      <c r="I24" s="5">
        <v>2.5000000000000001E-2</v>
      </c>
      <c r="J24" s="5">
        <v>3.3000000000000002E-2</v>
      </c>
      <c r="K24" s="5">
        <v>1E-3</v>
      </c>
      <c r="L24" s="5">
        <v>5.6000000000000001E-2</v>
      </c>
      <c r="M24" s="5">
        <v>0.99</v>
      </c>
      <c r="N24" s="51">
        <v>0</v>
      </c>
      <c r="O24" s="51">
        <v>2.31</v>
      </c>
      <c r="P24" s="51">
        <v>0</v>
      </c>
      <c r="Q24" s="51">
        <v>18.48</v>
      </c>
      <c r="R24" s="99">
        <v>3.0000000000000001E-3</v>
      </c>
    </row>
    <row r="25" spans="1:18" x14ac:dyDescent="0.25">
      <c r="A25" s="98"/>
      <c r="B25" s="5" t="s">
        <v>39</v>
      </c>
      <c r="C25" s="71" t="s">
        <v>84</v>
      </c>
      <c r="D25" s="5">
        <v>0.59299999999999997</v>
      </c>
      <c r="E25" s="5">
        <v>7.2999999999999995E-2</v>
      </c>
      <c r="F25" s="5">
        <v>3.59</v>
      </c>
      <c r="G25" s="5">
        <v>18.53</v>
      </c>
      <c r="H25" s="5">
        <v>1.4E-2</v>
      </c>
      <c r="I25" s="5">
        <v>4.0000000000000001E-3</v>
      </c>
      <c r="J25" s="5">
        <v>0</v>
      </c>
      <c r="K25" s="5">
        <v>0</v>
      </c>
      <c r="L25" s="5">
        <v>0.09</v>
      </c>
      <c r="M25" s="5">
        <v>1.3440000000000001</v>
      </c>
      <c r="N25" s="51">
        <v>0</v>
      </c>
      <c r="O25" s="51">
        <v>2.2000000000000002</v>
      </c>
      <c r="P25" s="51">
        <v>0</v>
      </c>
      <c r="Q25" s="51">
        <v>5.75</v>
      </c>
      <c r="R25" s="99">
        <v>0.11799999999999999</v>
      </c>
    </row>
    <row r="26" spans="1:18" x14ac:dyDescent="0.25">
      <c r="A26" s="98"/>
      <c r="B26" s="5" t="s">
        <v>45</v>
      </c>
      <c r="C26" s="71" t="s">
        <v>84</v>
      </c>
      <c r="D26" s="5">
        <v>0.04</v>
      </c>
      <c r="E26" s="5">
        <v>3.62</v>
      </c>
      <c r="F26" s="5">
        <v>6.5000000000000002E-2</v>
      </c>
      <c r="G26" s="5">
        <v>33.1</v>
      </c>
      <c r="H26" s="5">
        <v>0</v>
      </c>
      <c r="I26" s="5">
        <v>6.0000000000000001E-3</v>
      </c>
      <c r="J26" s="5">
        <v>0</v>
      </c>
      <c r="K26" s="5">
        <v>2.1999999999999999E-2</v>
      </c>
      <c r="L26" s="5">
        <v>0.05</v>
      </c>
      <c r="M26" s="5">
        <v>2.75</v>
      </c>
      <c r="N26" s="51">
        <v>0</v>
      </c>
      <c r="O26" s="51">
        <v>2.5000000000000001E-2</v>
      </c>
      <c r="P26" s="51">
        <v>0</v>
      </c>
      <c r="Q26" s="51">
        <v>1.5</v>
      </c>
      <c r="R26" s="99">
        <v>0.125</v>
      </c>
    </row>
    <row r="27" spans="1:18" x14ac:dyDescent="0.25">
      <c r="A27" s="19">
        <v>57</v>
      </c>
      <c r="B27" s="20" t="s">
        <v>46</v>
      </c>
      <c r="C27" s="21">
        <v>180</v>
      </c>
      <c r="D27" s="105">
        <f t="shared" ref="D27:R27" si="3">SUM(D28:D34)</f>
        <v>4.5640000000000001</v>
      </c>
      <c r="E27" s="105">
        <f t="shared" si="3"/>
        <v>6.024</v>
      </c>
      <c r="F27" s="105">
        <f t="shared" si="3"/>
        <v>21.861000000000001</v>
      </c>
      <c r="G27" s="105">
        <f t="shared" si="3"/>
        <v>161.108</v>
      </c>
      <c r="H27" s="105">
        <f t="shared" si="3"/>
        <v>0.159</v>
      </c>
      <c r="I27" s="105">
        <f t="shared" si="3"/>
        <v>0.65100000000000002</v>
      </c>
      <c r="J27" s="105">
        <f t="shared" si="3"/>
        <v>40.872</v>
      </c>
      <c r="K27" s="105">
        <f t="shared" si="3"/>
        <v>0.90300000000000002</v>
      </c>
      <c r="L27" s="105">
        <f t="shared" si="3"/>
        <v>0.39099999999999996</v>
      </c>
      <c r="M27" s="105">
        <f t="shared" si="3"/>
        <v>124.601</v>
      </c>
      <c r="N27" s="105">
        <f t="shared" si="3"/>
        <v>1.3000000000000001E-2</v>
      </c>
      <c r="O27" s="105">
        <f t="shared" si="3"/>
        <v>51.361000000000004</v>
      </c>
      <c r="P27" s="105">
        <f t="shared" si="3"/>
        <v>1E-3</v>
      </c>
      <c r="Q27" s="105">
        <f t="shared" si="3"/>
        <v>143.82599999999999</v>
      </c>
      <c r="R27" s="22">
        <f t="shared" si="3"/>
        <v>1.7460000000000002</v>
      </c>
    </row>
    <row r="28" spans="1:18" x14ac:dyDescent="0.25">
      <c r="A28" s="19"/>
      <c r="B28" s="4" t="s">
        <v>70</v>
      </c>
      <c r="C28" s="199" t="s">
        <v>291</v>
      </c>
      <c r="D28" s="7">
        <v>0.82899999999999996</v>
      </c>
      <c r="E28" s="7">
        <v>4.5999999999999999E-2</v>
      </c>
      <c r="F28" s="7">
        <v>2.1669999999999998</v>
      </c>
      <c r="G28" s="7">
        <v>12.9</v>
      </c>
      <c r="H28" s="7">
        <v>1.2999999999999999E-2</v>
      </c>
      <c r="I28" s="7">
        <v>1.7999999999999999E-2</v>
      </c>
      <c r="J28" s="7">
        <v>20.74</v>
      </c>
      <c r="K28" s="7">
        <v>1E-3</v>
      </c>
      <c r="L28" s="7">
        <v>4.5999999999999999E-2</v>
      </c>
      <c r="M28" s="7">
        <v>22.128</v>
      </c>
      <c r="N28" s="8">
        <v>1E-3</v>
      </c>
      <c r="O28" s="8">
        <v>7.3760000000000003</v>
      </c>
      <c r="P28" s="8">
        <v>0</v>
      </c>
      <c r="Q28" s="8">
        <v>14.29</v>
      </c>
      <c r="R28" s="9">
        <v>0.27700000000000002</v>
      </c>
    </row>
    <row r="29" spans="1:18" x14ac:dyDescent="0.25">
      <c r="A29" s="19"/>
      <c r="B29" s="4" t="s">
        <v>28</v>
      </c>
      <c r="C29" s="199" t="s">
        <v>292</v>
      </c>
      <c r="D29" s="7">
        <v>1.462</v>
      </c>
      <c r="E29" s="7">
        <v>0.29199999999999998</v>
      </c>
      <c r="F29" s="7">
        <v>11.91</v>
      </c>
      <c r="G29" s="7">
        <v>56.29</v>
      </c>
      <c r="H29" s="7">
        <v>8.7999999999999995E-2</v>
      </c>
      <c r="I29" s="7">
        <v>0.51</v>
      </c>
      <c r="J29" s="7">
        <v>14.62</v>
      </c>
      <c r="K29" s="7">
        <v>2E-3</v>
      </c>
      <c r="L29" s="7">
        <v>7.2999999999999995E-2</v>
      </c>
      <c r="M29" s="7">
        <v>7.31</v>
      </c>
      <c r="N29" s="8">
        <v>4.0000000000000001E-3</v>
      </c>
      <c r="O29" s="8">
        <v>16.8</v>
      </c>
      <c r="P29" s="8">
        <v>0</v>
      </c>
      <c r="Q29" s="8">
        <v>42.39</v>
      </c>
      <c r="R29" s="9">
        <v>0.65800000000000003</v>
      </c>
    </row>
    <row r="30" spans="1:18" x14ac:dyDescent="0.25">
      <c r="A30" s="19"/>
      <c r="B30" s="4" t="s">
        <v>66</v>
      </c>
      <c r="C30" s="199" t="s">
        <v>293</v>
      </c>
      <c r="D30" s="7">
        <v>0.4</v>
      </c>
      <c r="E30" s="7">
        <v>4.2999999999999997E-2</v>
      </c>
      <c r="F30" s="7">
        <v>3.11</v>
      </c>
      <c r="G30" s="7">
        <v>14.69</v>
      </c>
      <c r="H30" s="7">
        <v>2.5999999999999999E-2</v>
      </c>
      <c r="I30" s="7">
        <v>0.03</v>
      </c>
      <c r="J30" s="7">
        <v>2.54</v>
      </c>
      <c r="K30" s="7">
        <v>0.86399999999999999</v>
      </c>
      <c r="L30" s="7">
        <v>0.17299999999999999</v>
      </c>
      <c r="M30" s="7">
        <v>22.03</v>
      </c>
      <c r="N30" s="8">
        <v>2E-3</v>
      </c>
      <c r="O30" s="8">
        <v>16.420000000000002</v>
      </c>
      <c r="P30" s="8">
        <v>0</v>
      </c>
      <c r="Q30" s="8">
        <v>23.76</v>
      </c>
      <c r="R30" s="9">
        <v>0.3</v>
      </c>
    </row>
    <row r="31" spans="1:18" x14ac:dyDescent="0.25">
      <c r="A31" s="38"/>
      <c r="B31" s="4" t="s">
        <v>45</v>
      </c>
      <c r="C31" s="199" t="s">
        <v>244</v>
      </c>
      <c r="D31" s="7">
        <v>4.2999999999999997E-2</v>
      </c>
      <c r="E31" s="7">
        <v>3.915</v>
      </c>
      <c r="F31" s="7">
        <v>7.0000000000000007E-2</v>
      </c>
      <c r="G31" s="7">
        <v>35.747999999999998</v>
      </c>
      <c r="H31" s="7">
        <v>0</v>
      </c>
      <c r="I31" s="7">
        <v>6.0000000000000001E-3</v>
      </c>
      <c r="J31" s="7">
        <v>0</v>
      </c>
      <c r="K31" s="7">
        <v>2.4E-2</v>
      </c>
      <c r="L31" s="7">
        <v>5.3999999999999999E-2</v>
      </c>
      <c r="M31" s="7">
        <v>1.296</v>
      </c>
      <c r="N31" s="8">
        <v>0</v>
      </c>
      <c r="O31" s="8">
        <v>2.7E-2</v>
      </c>
      <c r="P31" s="8">
        <v>0</v>
      </c>
      <c r="Q31" s="8">
        <v>1.62</v>
      </c>
      <c r="R31" s="9">
        <v>0.01</v>
      </c>
    </row>
    <row r="32" spans="1:18" x14ac:dyDescent="0.25">
      <c r="A32" s="38"/>
      <c r="B32" s="4" t="s">
        <v>23</v>
      </c>
      <c r="C32" s="199" t="s">
        <v>294</v>
      </c>
      <c r="D32" s="7">
        <v>0.318</v>
      </c>
      <c r="E32" s="7">
        <v>0</v>
      </c>
      <c r="F32" s="7">
        <v>2.0659999999999998</v>
      </c>
      <c r="G32" s="7">
        <v>9.08</v>
      </c>
      <c r="H32" s="7">
        <v>0.01</v>
      </c>
      <c r="I32" s="7">
        <v>6.0000000000000001E-3</v>
      </c>
      <c r="J32" s="7">
        <v>2.27</v>
      </c>
      <c r="K32" s="7">
        <v>0</v>
      </c>
      <c r="L32" s="7">
        <v>4.4999999999999998E-2</v>
      </c>
      <c r="M32" s="7">
        <v>7.0369999999999999</v>
      </c>
      <c r="N32" s="8">
        <v>1E-3</v>
      </c>
      <c r="O32" s="8">
        <v>3.1779999999999999</v>
      </c>
      <c r="P32" s="8">
        <v>0</v>
      </c>
      <c r="Q32" s="8">
        <v>13.166</v>
      </c>
      <c r="R32" s="9">
        <v>0.18099999999999999</v>
      </c>
    </row>
    <row r="33" spans="1:18" x14ac:dyDescent="0.25">
      <c r="A33" s="38"/>
      <c r="B33" s="4" t="s">
        <v>94</v>
      </c>
      <c r="C33" s="199" t="s">
        <v>295</v>
      </c>
      <c r="D33" s="7">
        <v>1.512</v>
      </c>
      <c r="E33" s="7">
        <v>1.728</v>
      </c>
      <c r="F33" s="7">
        <v>2.5379999999999998</v>
      </c>
      <c r="G33" s="7">
        <v>32.4</v>
      </c>
      <c r="H33" s="7">
        <v>2.1999999999999999E-2</v>
      </c>
      <c r="I33" s="7">
        <v>8.1000000000000003E-2</v>
      </c>
      <c r="J33" s="7">
        <v>0.70199999999999996</v>
      </c>
      <c r="K33" s="7">
        <v>1.2E-2</v>
      </c>
      <c r="L33" s="7">
        <v>0</v>
      </c>
      <c r="M33" s="7">
        <v>64.8</v>
      </c>
      <c r="N33" s="8">
        <v>5.0000000000000001E-3</v>
      </c>
      <c r="O33" s="8">
        <v>7.56</v>
      </c>
      <c r="P33" s="8">
        <v>1E-3</v>
      </c>
      <c r="Q33" s="8">
        <v>48.6</v>
      </c>
      <c r="R33" s="9">
        <v>0.32</v>
      </c>
    </row>
    <row r="34" spans="1:18" x14ac:dyDescent="0.25">
      <c r="A34" s="38"/>
      <c r="B34" s="4" t="s">
        <v>25</v>
      </c>
      <c r="C34" s="199" t="s">
        <v>296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9">
        <v>0</v>
      </c>
    </row>
    <row r="35" spans="1:18" ht="15" customHeight="1" x14ac:dyDescent="0.25">
      <c r="A35" s="41">
        <v>118</v>
      </c>
      <c r="B35" s="228" t="s">
        <v>52</v>
      </c>
      <c r="C35" s="42">
        <v>200</v>
      </c>
      <c r="D35" s="119">
        <f t="shared" ref="D35:R35" si="4">SUM(D36:D37)</f>
        <v>0</v>
      </c>
      <c r="E35" s="119">
        <f t="shared" si="4"/>
        <v>0</v>
      </c>
      <c r="F35" s="119">
        <f t="shared" si="4"/>
        <v>2.5</v>
      </c>
      <c r="G35" s="119">
        <f t="shared" si="4"/>
        <v>9.76</v>
      </c>
      <c r="H35" s="119">
        <f t="shared" si="4"/>
        <v>0</v>
      </c>
      <c r="I35" s="119">
        <f t="shared" si="4"/>
        <v>0</v>
      </c>
      <c r="J35" s="119">
        <f t="shared" si="4"/>
        <v>0</v>
      </c>
      <c r="K35" s="119">
        <f t="shared" si="4"/>
        <v>0</v>
      </c>
      <c r="L35" s="119">
        <f t="shared" si="4"/>
        <v>0</v>
      </c>
      <c r="M35" s="119">
        <f t="shared" si="4"/>
        <v>0</v>
      </c>
      <c r="N35" s="119">
        <f t="shared" si="4"/>
        <v>0</v>
      </c>
      <c r="O35" s="119">
        <f t="shared" si="4"/>
        <v>0</v>
      </c>
      <c r="P35" s="119">
        <f t="shared" si="4"/>
        <v>0</v>
      </c>
      <c r="Q35" s="119">
        <f t="shared" si="4"/>
        <v>0</v>
      </c>
      <c r="R35" s="120">
        <f t="shared" si="4"/>
        <v>0</v>
      </c>
    </row>
    <row r="36" spans="1:18" x14ac:dyDescent="0.25">
      <c r="A36" s="41"/>
      <c r="B36" s="6" t="s">
        <v>53</v>
      </c>
      <c r="C36" s="28" t="s">
        <v>54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121">
        <v>0</v>
      </c>
    </row>
    <row r="37" spans="1:18" x14ac:dyDescent="0.25">
      <c r="A37" s="41"/>
      <c r="B37" s="6" t="s">
        <v>55</v>
      </c>
      <c r="C37" s="28" t="s">
        <v>56</v>
      </c>
      <c r="D37" s="63">
        <v>0</v>
      </c>
      <c r="E37" s="63">
        <v>0</v>
      </c>
      <c r="F37" s="63">
        <v>2.5</v>
      </c>
      <c r="G37" s="63">
        <v>9.76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5">
        <v>0</v>
      </c>
    </row>
    <row r="38" spans="1:18" x14ac:dyDescent="0.25">
      <c r="A38" s="23">
        <v>11</v>
      </c>
      <c r="B38" s="229" t="s">
        <v>57</v>
      </c>
      <c r="C38" s="24">
        <v>30</v>
      </c>
      <c r="D38" s="25">
        <f>SUM(D39)</f>
        <v>1.98</v>
      </c>
      <c r="E38" s="25">
        <f t="shared" ref="E38:R38" si="5">SUM(E39)</f>
        <v>0.36</v>
      </c>
      <c r="F38" s="25">
        <f t="shared" si="5"/>
        <v>10.8</v>
      </c>
      <c r="G38" s="25">
        <f t="shared" si="5"/>
        <v>54.3</v>
      </c>
      <c r="H38" s="25">
        <f t="shared" si="5"/>
        <v>5.3999999999999999E-2</v>
      </c>
      <c r="I38" s="25">
        <f t="shared" si="5"/>
        <v>2.4E-2</v>
      </c>
      <c r="J38" s="25">
        <f t="shared" si="5"/>
        <v>0</v>
      </c>
      <c r="K38" s="26">
        <f t="shared" si="5"/>
        <v>0</v>
      </c>
      <c r="L38" s="26">
        <f t="shared" si="5"/>
        <v>0</v>
      </c>
      <c r="M38" s="26">
        <f t="shared" si="5"/>
        <v>0</v>
      </c>
      <c r="N38" s="26">
        <f t="shared" si="5"/>
        <v>0</v>
      </c>
      <c r="O38" s="26">
        <f t="shared" si="5"/>
        <v>0</v>
      </c>
      <c r="P38" s="26">
        <f t="shared" si="5"/>
        <v>0</v>
      </c>
      <c r="Q38" s="26">
        <f t="shared" si="5"/>
        <v>0</v>
      </c>
      <c r="R38" s="27">
        <f t="shared" si="5"/>
        <v>0</v>
      </c>
    </row>
    <row r="39" spans="1:18" x14ac:dyDescent="0.25">
      <c r="A39" s="23"/>
      <c r="B39" s="5" t="s">
        <v>58</v>
      </c>
      <c r="C39" s="28" t="s">
        <v>59</v>
      </c>
      <c r="D39" s="29">
        <v>1.98</v>
      </c>
      <c r="E39" s="29">
        <v>0.36</v>
      </c>
      <c r="F39" s="29">
        <v>10.8</v>
      </c>
      <c r="G39" s="29">
        <v>54.3</v>
      </c>
      <c r="H39" s="29">
        <v>5.3999999999999999E-2</v>
      </c>
      <c r="I39" s="29">
        <v>2.4E-2</v>
      </c>
      <c r="J39" s="29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122">
        <v>0</v>
      </c>
    </row>
    <row r="40" spans="1:18" x14ac:dyDescent="0.25">
      <c r="A40" s="23">
        <v>10</v>
      </c>
      <c r="B40" s="229" t="s">
        <v>42</v>
      </c>
      <c r="C40" s="30" t="s">
        <v>60</v>
      </c>
      <c r="D40" s="25">
        <f>SUM(D41)</f>
        <v>3.16</v>
      </c>
      <c r="E40" s="25">
        <f t="shared" ref="E40:Q40" si="6">SUM(E41)</f>
        <v>0.4</v>
      </c>
      <c r="F40" s="25">
        <f t="shared" si="6"/>
        <v>19.32</v>
      </c>
      <c r="G40" s="25">
        <f t="shared" si="6"/>
        <v>94</v>
      </c>
      <c r="H40" s="25">
        <f t="shared" si="6"/>
        <v>6.4000000000000001E-2</v>
      </c>
      <c r="I40" s="25">
        <f t="shared" si="6"/>
        <v>2.4E-2</v>
      </c>
      <c r="J40" s="25">
        <f t="shared" si="6"/>
        <v>0</v>
      </c>
      <c r="K40" s="25">
        <f t="shared" si="6"/>
        <v>0</v>
      </c>
      <c r="L40" s="25">
        <f t="shared" si="6"/>
        <v>0.52</v>
      </c>
      <c r="M40" s="25">
        <f t="shared" si="6"/>
        <v>9.1999999999999993</v>
      </c>
      <c r="N40" s="25">
        <f t="shared" si="6"/>
        <v>1E-3</v>
      </c>
      <c r="O40" s="25">
        <f t="shared" si="6"/>
        <v>13.2</v>
      </c>
      <c r="P40" s="25">
        <f t="shared" si="6"/>
        <v>2E-3</v>
      </c>
      <c r="Q40" s="25">
        <f t="shared" si="6"/>
        <v>34.799999999999997</v>
      </c>
      <c r="R40" s="31">
        <f>SUM(R41)</f>
        <v>0.8</v>
      </c>
    </row>
    <row r="41" spans="1:18" ht="15.75" thickBot="1" x14ac:dyDescent="0.3">
      <c r="A41" s="32"/>
      <c r="B41" s="230" t="s">
        <v>42</v>
      </c>
      <c r="C41" s="33" t="s">
        <v>61</v>
      </c>
      <c r="D41" s="34">
        <v>3.16</v>
      </c>
      <c r="E41" s="34">
        <v>0.4</v>
      </c>
      <c r="F41" s="34">
        <v>19.32</v>
      </c>
      <c r="G41" s="34">
        <v>94</v>
      </c>
      <c r="H41" s="34">
        <v>6.4000000000000001E-2</v>
      </c>
      <c r="I41" s="34">
        <v>2.4E-2</v>
      </c>
      <c r="J41" s="34">
        <v>0</v>
      </c>
      <c r="K41" s="34">
        <v>0</v>
      </c>
      <c r="L41" s="34">
        <v>0.52</v>
      </c>
      <c r="M41" s="34">
        <v>9.1999999999999993</v>
      </c>
      <c r="N41" s="35">
        <v>1E-3</v>
      </c>
      <c r="O41" s="35">
        <v>13.2</v>
      </c>
      <c r="P41" s="35">
        <v>2E-3</v>
      </c>
      <c r="Q41" s="35">
        <v>34.799999999999997</v>
      </c>
      <c r="R41" s="36">
        <v>0.8</v>
      </c>
    </row>
    <row r="42" spans="1:18" ht="16.5" thickBot="1" x14ac:dyDescent="0.3">
      <c r="A42" s="266" t="s">
        <v>62</v>
      </c>
      <c r="B42" s="267"/>
      <c r="C42" s="268"/>
      <c r="D42" s="123">
        <f t="shared" ref="D42:R42" si="7">SUM(D4,D9,D16,D27,D35,D38,D40,)</f>
        <v>34.381999999999998</v>
      </c>
      <c r="E42" s="123">
        <f t="shared" si="7"/>
        <v>24.66</v>
      </c>
      <c r="F42" s="123">
        <f t="shared" si="7"/>
        <v>94.204000000000008</v>
      </c>
      <c r="G42" s="123">
        <f t="shared" si="7"/>
        <v>741.92799999999988</v>
      </c>
      <c r="H42" s="123">
        <f t="shared" si="7"/>
        <v>0.77</v>
      </c>
      <c r="I42" s="123">
        <f t="shared" si="7"/>
        <v>1.4970000000000001</v>
      </c>
      <c r="J42" s="123">
        <f t="shared" si="7"/>
        <v>74.713999999999999</v>
      </c>
      <c r="K42" s="123">
        <f t="shared" si="7"/>
        <v>1.248</v>
      </c>
      <c r="L42" s="123">
        <f t="shared" si="7"/>
        <v>3.6760000000000006</v>
      </c>
      <c r="M42" s="123">
        <f t="shared" si="7"/>
        <v>208.64799999999997</v>
      </c>
      <c r="N42" s="123">
        <f t="shared" si="7"/>
        <v>9.1999999999999998E-2</v>
      </c>
      <c r="O42" s="123">
        <f t="shared" si="7"/>
        <v>165.529</v>
      </c>
      <c r="P42" s="123">
        <f t="shared" si="7"/>
        <v>1.9000000000000003E-2</v>
      </c>
      <c r="Q42" s="123">
        <f t="shared" si="7"/>
        <v>503.22499999999997</v>
      </c>
      <c r="R42" s="123">
        <f t="shared" si="7"/>
        <v>7.1700000000000008</v>
      </c>
    </row>
    <row r="43" spans="1:18" ht="15.75" x14ac:dyDescent="0.25">
      <c r="A43" s="124"/>
      <c r="B43" s="124"/>
      <c r="C43" s="124"/>
      <c r="D43" s="125"/>
      <c r="E43" s="125"/>
      <c r="F43" s="125"/>
      <c r="G43" s="125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</row>
    <row r="44" spans="1:18" ht="15.75" x14ac:dyDescent="0.25">
      <c r="A44" s="124"/>
      <c r="B44" s="124"/>
      <c r="C44" s="124"/>
      <c r="D44" s="125"/>
      <c r="E44" s="125"/>
      <c r="F44" s="125"/>
      <c r="G44" s="125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</row>
    <row r="45" spans="1:18" ht="15.75" x14ac:dyDescent="0.25">
      <c r="A45" s="124"/>
      <c r="B45" s="124"/>
      <c r="C45" s="124"/>
      <c r="D45" s="125"/>
      <c r="E45" s="125"/>
      <c r="F45" s="125"/>
      <c r="G45" s="125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</row>
    <row r="46" spans="1:18" ht="15.75" x14ac:dyDescent="0.25">
      <c r="A46" s="124"/>
      <c r="B46" s="124"/>
      <c r="C46" s="124"/>
      <c r="D46" s="125"/>
      <c r="E46" s="125"/>
      <c r="F46" s="125"/>
      <c r="G46" s="125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</row>
    <row r="47" spans="1:18" ht="15.75" x14ac:dyDescent="0.25">
      <c r="A47" s="124"/>
      <c r="B47" s="124"/>
      <c r="C47" s="124"/>
      <c r="D47" s="125"/>
      <c r="E47" s="125"/>
      <c r="F47" s="125"/>
      <c r="G47" s="125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</row>
    <row r="48" spans="1:18" ht="15.75" x14ac:dyDescent="0.25">
      <c r="A48" s="124"/>
      <c r="B48" s="124"/>
      <c r="C48" s="124"/>
      <c r="D48" s="125"/>
      <c r="E48" s="125"/>
      <c r="F48" s="125"/>
      <c r="G48" s="125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</row>
    <row r="49" spans="1:18" ht="15.75" x14ac:dyDescent="0.25">
      <c r="A49" s="124"/>
      <c r="B49" s="124"/>
      <c r="C49" s="124"/>
      <c r="D49" s="125"/>
      <c r="E49" s="125"/>
      <c r="F49" s="125"/>
      <c r="G49" s="125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</row>
    <row r="50" spans="1:18" ht="15.75" x14ac:dyDescent="0.25">
      <c r="A50" s="124"/>
      <c r="B50" s="124"/>
      <c r="C50" s="124"/>
      <c r="D50" s="125"/>
      <c r="E50" s="125"/>
      <c r="F50" s="125"/>
      <c r="G50" s="125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</row>
    <row r="51" spans="1:18" ht="15.75" x14ac:dyDescent="0.25">
      <c r="A51" s="124"/>
      <c r="B51" s="124"/>
      <c r="C51" s="124"/>
      <c r="D51" s="125"/>
      <c r="E51" s="125"/>
      <c r="F51" s="125"/>
      <c r="G51" s="125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</row>
    <row r="52" spans="1:18" ht="15.75" x14ac:dyDescent="0.25">
      <c r="A52" s="124"/>
      <c r="B52" s="124"/>
      <c r="C52" s="124"/>
      <c r="D52" s="125"/>
      <c r="E52" s="125"/>
      <c r="F52" s="125"/>
      <c r="G52" s="125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</row>
    <row r="53" spans="1:18" x14ac:dyDescent="0.25">
      <c r="A53" s="206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</row>
    <row r="54" spans="1:18" x14ac:dyDescent="0.25">
      <c r="A54" s="206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</row>
    <row r="55" spans="1:18" x14ac:dyDescent="0.25">
      <c r="A55" s="206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</row>
    <row r="56" spans="1:18" x14ac:dyDescent="0.25">
      <c r="A56" s="206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</row>
    <row r="57" spans="1:18" ht="15.75" thickBot="1" x14ac:dyDescent="0.3">
      <c r="A57" s="254" t="s">
        <v>63</v>
      </c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</row>
    <row r="58" spans="1:18" x14ac:dyDescent="0.25">
      <c r="A58" s="269" t="s">
        <v>176</v>
      </c>
      <c r="B58" s="244" t="s">
        <v>177</v>
      </c>
      <c r="C58" s="244" t="s">
        <v>3</v>
      </c>
      <c r="D58" s="244" t="s">
        <v>4</v>
      </c>
      <c r="E58" s="244"/>
      <c r="F58" s="244"/>
      <c r="G58" s="240" t="s">
        <v>5</v>
      </c>
      <c r="H58" s="245" t="s">
        <v>6</v>
      </c>
      <c r="I58" s="246"/>
      <c r="J58" s="246"/>
      <c r="K58" s="246"/>
      <c r="L58" s="247"/>
      <c r="M58" s="240" t="s">
        <v>7</v>
      </c>
      <c r="N58" s="245"/>
      <c r="O58" s="245"/>
      <c r="P58" s="245"/>
      <c r="Q58" s="245"/>
      <c r="R58" s="242"/>
    </row>
    <row r="59" spans="1:18" ht="29.25" thickBot="1" x14ac:dyDescent="0.3">
      <c r="A59" s="270"/>
      <c r="B59" s="248"/>
      <c r="C59" s="248"/>
      <c r="D59" s="109" t="s">
        <v>178</v>
      </c>
      <c r="E59" s="109" t="s">
        <v>179</v>
      </c>
      <c r="F59" s="109" t="s">
        <v>180</v>
      </c>
      <c r="G59" s="250"/>
      <c r="H59" s="1" t="s">
        <v>11</v>
      </c>
      <c r="I59" s="1" t="s">
        <v>12</v>
      </c>
      <c r="J59" s="1" t="s">
        <v>13</v>
      </c>
      <c r="K59" s="1" t="s">
        <v>14</v>
      </c>
      <c r="L59" s="1" t="s">
        <v>15</v>
      </c>
      <c r="M59" s="1" t="s">
        <v>16</v>
      </c>
      <c r="N59" s="2" t="s">
        <v>17</v>
      </c>
      <c r="O59" s="2" t="s">
        <v>18</v>
      </c>
      <c r="P59" s="2" t="s">
        <v>19</v>
      </c>
      <c r="Q59" s="2" t="s">
        <v>20</v>
      </c>
      <c r="R59" s="3" t="s">
        <v>21</v>
      </c>
    </row>
    <row r="60" spans="1:18" ht="28.5" x14ac:dyDescent="0.25">
      <c r="A60" s="128">
        <v>2</v>
      </c>
      <c r="B60" s="235" t="s">
        <v>64</v>
      </c>
      <c r="C60" s="129" t="s">
        <v>128</v>
      </c>
      <c r="D60" s="130">
        <f t="shared" ref="D60:R60" si="8">SUM(D61:D68)</f>
        <v>2.97</v>
      </c>
      <c r="E60" s="130">
        <f t="shared" si="8"/>
        <v>5.26</v>
      </c>
      <c r="F60" s="130">
        <f t="shared" si="8"/>
        <v>33.28</v>
      </c>
      <c r="G60" s="130">
        <f t="shared" si="8"/>
        <v>109.63</v>
      </c>
      <c r="H60" s="130">
        <f t="shared" si="8"/>
        <v>3.1E-2</v>
      </c>
      <c r="I60" s="130">
        <f t="shared" si="8"/>
        <v>3.4000000000000002E-2</v>
      </c>
      <c r="J60" s="130">
        <f t="shared" si="8"/>
        <v>10.7</v>
      </c>
      <c r="K60" s="130">
        <f t="shared" si="8"/>
        <v>0.28600000000000003</v>
      </c>
      <c r="L60" s="130">
        <f t="shared" si="8"/>
        <v>0.56800000000000006</v>
      </c>
      <c r="M60" s="130">
        <f t="shared" si="8"/>
        <v>34.56</v>
      </c>
      <c r="N60" s="130">
        <f t="shared" si="8"/>
        <v>0</v>
      </c>
      <c r="O60" s="130">
        <f t="shared" si="8"/>
        <v>21.39</v>
      </c>
      <c r="P60" s="130">
        <f t="shared" si="8"/>
        <v>0</v>
      </c>
      <c r="Q60" s="130">
        <f t="shared" si="8"/>
        <v>42.849999999999994</v>
      </c>
      <c r="R60" s="131">
        <f t="shared" si="8"/>
        <v>2.6680000000000001</v>
      </c>
    </row>
    <row r="61" spans="1:18" x14ac:dyDescent="0.25">
      <c r="A61" s="132"/>
      <c r="B61" s="67" t="s">
        <v>28</v>
      </c>
      <c r="C61" s="133" t="s">
        <v>196</v>
      </c>
      <c r="D61" s="91">
        <v>0.64</v>
      </c>
      <c r="E61" s="91">
        <v>0.13</v>
      </c>
      <c r="F61" s="91">
        <v>5.22</v>
      </c>
      <c r="G61" s="91">
        <v>24.64</v>
      </c>
      <c r="H61" s="91">
        <v>0.01</v>
      </c>
      <c r="I61" s="91">
        <v>1.0999999999999999E-2</v>
      </c>
      <c r="J61" s="91">
        <v>6.4</v>
      </c>
      <c r="K61" s="91">
        <v>0</v>
      </c>
      <c r="L61" s="91">
        <v>3.0000000000000001E-3</v>
      </c>
      <c r="M61" s="91">
        <v>14.4</v>
      </c>
      <c r="N61" s="134">
        <v>0</v>
      </c>
      <c r="O61" s="134">
        <v>6.4</v>
      </c>
      <c r="P61" s="134">
        <v>0</v>
      </c>
      <c r="Q61" s="134">
        <v>12.8</v>
      </c>
      <c r="R61" s="135">
        <v>1.94</v>
      </c>
    </row>
    <row r="62" spans="1:18" x14ac:dyDescent="0.25">
      <c r="A62" s="132"/>
      <c r="B62" s="67" t="s">
        <v>65</v>
      </c>
      <c r="C62" s="133" t="s">
        <v>197</v>
      </c>
      <c r="D62" s="91">
        <v>0.36</v>
      </c>
      <c r="E62" s="91">
        <v>0.02</v>
      </c>
      <c r="F62" s="91">
        <v>2.11</v>
      </c>
      <c r="G62" s="91">
        <v>10.08</v>
      </c>
      <c r="H62" s="91">
        <v>5.0000000000000001E-3</v>
      </c>
      <c r="I62" s="91">
        <v>1.0999999999999999E-2</v>
      </c>
      <c r="J62" s="91">
        <v>2.4</v>
      </c>
      <c r="K62" s="91">
        <v>0</v>
      </c>
      <c r="L62" s="91">
        <v>2.4E-2</v>
      </c>
      <c r="M62" s="91">
        <v>10.35</v>
      </c>
      <c r="N62" s="134">
        <v>0</v>
      </c>
      <c r="O62" s="134">
        <v>6.24</v>
      </c>
      <c r="P62" s="134">
        <v>0</v>
      </c>
      <c r="Q62" s="134">
        <v>12.24</v>
      </c>
      <c r="R62" s="135">
        <v>0.39600000000000002</v>
      </c>
    </row>
    <row r="63" spans="1:18" x14ac:dyDescent="0.25">
      <c r="A63" s="132"/>
      <c r="B63" s="67" t="s">
        <v>66</v>
      </c>
      <c r="C63" s="133" t="s">
        <v>198</v>
      </c>
      <c r="D63" s="91">
        <v>0.18</v>
      </c>
      <c r="E63" s="91">
        <v>0.01</v>
      </c>
      <c r="F63" s="91">
        <v>0.97</v>
      </c>
      <c r="G63" s="91">
        <v>4.9000000000000004</v>
      </c>
      <c r="H63" s="91">
        <v>6.0000000000000001E-3</v>
      </c>
      <c r="I63" s="91">
        <v>8.0000000000000002E-3</v>
      </c>
      <c r="J63" s="91">
        <v>0.7</v>
      </c>
      <c r="K63" s="91">
        <v>0.28000000000000003</v>
      </c>
      <c r="L63" s="91">
        <v>5.6000000000000001E-2</v>
      </c>
      <c r="M63" s="91">
        <v>3.36</v>
      </c>
      <c r="N63" s="134">
        <v>0</v>
      </c>
      <c r="O63" s="134">
        <v>4.76</v>
      </c>
      <c r="P63" s="134">
        <v>0</v>
      </c>
      <c r="Q63" s="134">
        <v>7.14</v>
      </c>
      <c r="R63" s="135">
        <v>7.4999999999999997E-2</v>
      </c>
    </row>
    <row r="64" spans="1:18" x14ac:dyDescent="0.25">
      <c r="A64" s="132"/>
      <c r="B64" s="67" t="s">
        <v>23</v>
      </c>
      <c r="C64" s="133" t="s">
        <v>199</v>
      </c>
      <c r="D64" s="91">
        <v>7.0000000000000007E-2</v>
      </c>
      <c r="E64" s="91">
        <v>0.01</v>
      </c>
      <c r="F64" s="91">
        <v>0.41</v>
      </c>
      <c r="G64" s="91">
        <v>2.0499999999999998</v>
      </c>
      <c r="H64" s="91">
        <v>2E-3</v>
      </c>
      <c r="I64" s="91">
        <v>1E-3</v>
      </c>
      <c r="J64" s="91">
        <v>0.5</v>
      </c>
      <c r="K64" s="91">
        <v>0</v>
      </c>
      <c r="L64" s="91">
        <v>0.01</v>
      </c>
      <c r="M64" s="91">
        <v>1.55</v>
      </c>
      <c r="N64" s="134">
        <v>0</v>
      </c>
      <c r="O64" s="134">
        <v>0.7</v>
      </c>
      <c r="P64" s="134">
        <v>0</v>
      </c>
      <c r="Q64" s="134">
        <v>2.9</v>
      </c>
      <c r="R64" s="135">
        <v>0.04</v>
      </c>
    </row>
    <row r="65" spans="1:18" x14ac:dyDescent="0.25">
      <c r="A65" s="132"/>
      <c r="B65" s="67" t="s">
        <v>24</v>
      </c>
      <c r="C65" s="133" t="s">
        <v>84</v>
      </c>
      <c r="D65" s="91">
        <v>0</v>
      </c>
      <c r="E65" s="91">
        <v>5</v>
      </c>
      <c r="F65" s="91">
        <v>0</v>
      </c>
      <c r="G65" s="91">
        <v>44.95</v>
      </c>
      <c r="H65" s="91">
        <v>0</v>
      </c>
      <c r="I65" s="91">
        <v>0</v>
      </c>
      <c r="J65" s="91">
        <v>0</v>
      </c>
      <c r="K65" s="91">
        <v>0</v>
      </c>
      <c r="L65" s="91">
        <v>0.46</v>
      </c>
      <c r="M65" s="91">
        <v>0</v>
      </c>
      <c r="N65" s="91">
        <v>0</v>
      </c>
      <c r="O65" s="91">
        <v>0</v>
      </c>
      <c r="P65" s="91">
        <v>0</v>
      </c>
      <c r="Q65" s="91">
        <v>0</v>
      </c>
      <c r="R65" s="135">
        <v>0</v>
      </c>
    </row>
    <row r="66" spans="1:18" x14ac:dyDescent="0.25">
      <c r="A66" s="132"/>
      <c r="B66" s="67" t="s">
        <v>25</v>
      </c>
      <c r="C66" s="133" t="s">
        <v>182</v>
      </c>
      <c r="D66" s="91">
        <v>0</v>
      </c>
      <c r="E66" s="91">
        <v>0</v>
      </c>
      <c r="F66" s="91">
        <v>0</v>
      </c>
      <c r="G66" s="91">
        <v>0</v>
      </c>
      <c r="H66" s="91">
        <v>0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91">
        <v>0</v>
      </c>
      <c r="P66" s="91">
        <v>0</v>
      </c>
      <c r="Q66" s="91">
        <v>0</v>
      </c>
      <c r="R66" s="135">
        <v>0</v>
      </c>
    </row>
    <row r="67" spans="1:18" ht="30" x14ac:dyDescent="0.25">
      <c r="A67" s="132"/>
      <c r="B67" s="67" t="s">
        <v>67</v>
      </c>
      <c r="C67" s="133" t="s">
        <v>200</v>
      </c>
      <c r="D67" s="91">
        <v>1.61</v>
      </c>
      <c r="E67" s="91">
        <v>0.08</v>
      </c>
      <c r="F67" s="91">
        <v>3.73</v>
      </c>
      <c r="G67" s="91">
        <v>21.19</v>
      </c>
      <c r="H67" s="91">
        <v>8.0000000000000002E-3</v>
      </c>
      <c r="I67" s="91">
        <v>3.0000000000000001E-3</v>
      </c>
      <c r="J67" s="91">
        <v>0.7</v>
      </c>
      <c r="K67" s="91">
        <v>5.0000000000000001E-3</v>
      </c>
      <c r="L67" s="91">
        <v>1E-3</v>
      </c>
      <c r="M67" s="91">
        <v>1.4</v>
      </c>
      <c r="N67" s="134">
        <v>0</v>
      </c>
      <c r="O67" s="134">
        <v>1.33</v>
      </c>
      <c r="P67" s="134">
        <v>0</v>
      </c>
      <c r="Q67" s="134">
        <v>4.41</v>
      </c>
      <c r="R67" s="135">
        <v>4.9000000000000002E-2</v>
      </c>
    </row>
    <row r="68" spans="1:18" x14ac:dyDescent="0.25">
      <c r="A68" s="132"/>
      <c r="B68" s="67" t="s">
        <v>68</v>
      </c>
      <c r="C68" s="133" t="s">
        <v>198</v>
      </c>
      <c r="D68" s="91">
        <v>0.11</v>
      </c>
      <c r="E68" s="91">
        <v>0.01</v>
      </c>
      <c r="F68" s="91">
        <v>20.84</v>
      </c>
      <c r="G68" s="91">
        <v>1.82</v>
      </c>
      <c r="H68" s="91">
        <v>0</v>
      </c>
      <c r="I68" s="91">
        <v>0</v>
      </c>
      <c r="J68" s="91">
        <v>0</v>
      </c>
      <c r="K68" s="91">
        <v>1E-3</v>
      </c>
      <c r="L68" s="91">
        <v>1.4E-2</v>
      </c>
      <c r="M68" s="91">
        <v>3.5</v>
      </c>
      <c r="N68" s="134">
        <v>0</v>
      </c>
      <c r="O68" s="134">
        <v>1.96</v>
      </c>
      <c r="P68" s="134">
        <v>0</v>
      </c>
      <c r="Q68" s="134">
        <v>3.36</v>
      </c>
      <c r="R68" s="135">
        <v>0.16800000000000001</v>
      </c>
    </row>
    <row r="69" spans="1:18" x14ac:dyDescent="0.25">
      <c r="A69" s="41">
        <v>30</v>
      </c>
      <c r="B69" s="228" t="s">
        <v>69</v>
      </c>
      <c r="C69" s="42">
        <v>250</v>
      </c>
      <c r="D69" s="44">
        <f t="shared" ref="D69:R69" si="9">SUM(D70:D76)</f>
        <v>10.923</v>
      </c>
      <c r="E69" s="44">
        <f t="shared" si="9"/>
        <v>1.4410000000000001</v>
      </c>
      <c r="F69" s="44">
        <f t="shared" si="9"/>
        <v>12.571999999999997</v>
      </c>
      <c r="G69" s="44">
        <f t="shared" si="9"/>
        <v>94.11</v>
      </c>
      <c r="H69" s="44">
        <f t="shared" si="9"/>
        <v>0.16200000000000001</v>
      </c>
      <c r="I69" s="44">
        <f t="shared" si="9"/>
        <v>0.499</v>
      </c>
      <c r="J69" s="44">
        <f t="shared" si="9"/>
        <v>29.734000000000002</v>
      </c>
      <c r="K69" s="44">
        <f t="shared" si="9"/>
        <v>0.32800000000000001</v>
      </c>
      <c r="L69" s="44">
        <f t="shared" si="9"/>
        <v>0.22</v>
      </c>
      <c r="M69" s="44">
        <f t="shared" si="9"/>
        <v>69.094999999999999</v>
      </c>
      <c r="N69" s="44">
        <f t="shared" si="9"/>
        <v>4.0000000000000001E-3</v>
      </c>
      <c r="O69" s="44">
        <f t="shared" si="9"/>
        <v>43.506</v>
      </c>
      <c r="P69" s="44">
        <f t="shared" si="9"/>
        <v>3.0000000000000001E-3</v>
      </c>
      <c r="Q69" s="44">
        <f t="shared" si="9"/>
        <v>144.5</v>
      </c>
      <c r="R69" s="136">
        <f t="shared" si="9"/>
        <v>1.548</v>
      </c>
    </row>
    <row r="70" spans="1:18" x14ac:dyDescent="0.25">
      <c r="A70" s="45"/>
      <c r="B70" s="6" t="s">
        <v>70</v>
      </c>
      <c r="C70" s="6" t="s">
        <v>201</v>
      </c>
      <c r="D70" s="6">
        <v>0.9</v>
      </c>
      <c r="E70" s="6">
        <v>0.05</v>
      </c>
      <c r="F70" s="6">
        <v>2.35</v>
      </c>
      <c r="G70" s="6">
        <v>14</v>
      </c>
      <c r="H70" s="6">
        <v>1.4999999999999999E-2</v>
      </c>
      <c r="I70" s="6">
        <v>0.02</v>
      </c>
      <c r="J70" s="6">
        <v>22.5</v>
      </c>
      <c r="K70" s="6">
        <v>1E-3</v>
      </c>
      <c r="L70" s="6">
        <v>0.05</v>
      </c>
      <c r="M70" s="6">
        <v>24</v>
      </c>
      <c r="N70" s="49">
        <v>1E-3</v>
      </c>
      <c r="O70" s="49">
        <v>8</v>
      </c>
      <c r="P70" s="49">
        <v>0</v>
      </c>
      <c r="Q70" s="49">
        <v>15.5</v>
      </c>
      <c r="R70" s="137">
        <v>0.3</v>
      </c>
    </row>
    <row r="71" spans="1:18" x14ac:dyDescent="0.25">
      <c r="A71" s="45"/>
      <c r="B71" s="6" t="s">
        <v>28</v>
      </c>
      <c r="C71" s="6" t="s">
        <v>202</v>
      </c>
      <c r="D71" s="6">
        <v>0.52400000000000002</v>
      </c>
      <c r="E71" s="6">
        <v>0.105</v>
      </c>
      <c r="F71" s="6">
        <v>4.2699999999999996</v>
      </c>
      <c r="G71" s="6">
        <v>20.170000000000002</v>
      </c>
      <c r="H71" s="6">
        <v>3.1E-2</v>
      </c>
      <c r="I71" s="6">
        <v>0.183</v>
      </c>
      <c r="J71" s="6">
        <v>5.24</v>
      </c>
      <c r="K71" s="6">
        <v>1E-3</v>
      </c>
      <c r="L71" s="6">
        <v>2.5999999999999999E-2</v>
      </c>
      <c r="M71" s="6">
        <v>2.62</v>
      </c>
      <c r="N71" s="49">
        <v>1E-3</v>
      </c>
      <c r="O71" s="49">
        <v>6.0259999999999998</v>
      </c>
      <c r="P71" s="49">
        <v>0</v>
      </c>
      <c r="Q71" s="49">
        <v>15.2</v>
      </c>
      <c r="R71" s="137">
        <v>0.23599999999999999</v>
      </c>
    </row>
    <row r="72" spans="1:18" x14ac:dyDescent="0.25">
      <c r="A72" s="41"/>
      <c r="B72" s="6" t="s">
        <v>66</v>
      </c>
      <c r="C72" s="6" t="s">
        <v>203</v>
      </c>
      <c r="D72" s="6">
        <v>0.14899999999999999</v>
      </c>
      <c r="E72" s="6">
        <v>1.6E-2</v>
      </c>
      <c r="F72" s="6">
        <v>1.1519999999999999</v>
      </c>
      <c r="G72" s="6">
        <v>5.44</v>
      </c>
      <c r="H72" s="6">
        <v>0.01</v>
      </c>
      <c r="I72" s="6">
        <v>1.0999999999999999E-2</v>
      </c>
      <c r="J72" s="6">
        <v>0.94399999999999995</v>
      </c>
      <c r="K72" s="6">
        <v>0.32</v>
      </c>
      <c r="L72" s="6">
        <v>6.4000000000000001E-2</v>
      </c>
      <c r="M72" s="6">
        <v>6.375</v>
      </c>
      <c r="N72" s="49">
        <v>1E-3</v>
      </c>
      <c r="O72" s="49">
        <v>6.08</v>
      </c>
      <c r="P72" s="49">
        <v>0</v>
      </c>
      <c r="Q72" s="49">
        <v>8.8000000000000007</v>
      </c>
      <c r="R72" s="137">
        <v>0.112</v>
      </c>
    </row>
    <row r="73" spans="1:18" x14ac:dyDescent="0.25">
      <c r="A73" s="41"/>
      <c r="B73" s="6" t="s">
        <v>23</v>
      </c>
      <c r="C73" s="6" t="s">
        <v>204</v>
      </c>
      <c r="D73" s="63">
        <v>0.14000000000000001</v>
      </c>
      <c r="E73" s="63">
        <v>0</v>
      </c>
      <c r="F73" s="63">
        <v>0.91</v>
      </c>
      <c r="G73" s="63">
        <v>4</v>
      </c>
      <c r="H73" s="63">
        <v>4.0000000000000001E-3</v>
      </c>
      <c r="I73" s="63">
        <v>2E-3</v>
      </c>
      <c r="J73" s="63">
        <v>1</v>
      </c>
      <c r="K73" s="63">
        <v>0</v>
      </c>
      <c r="L73" s="63">
        <v>0.02</v>
      </c>
      <c r="M73" s="63">
        <v>3.1</v>
      </c>
      <c r="N73" s="64">
        <v>0</v>
      </c>
      <c r="O73" s="64">
        <v>1.4</v>
      </c>
      <c r="P73" s="64">
        <v>0</v>
      </c>
      <c r="Q73" s="64">
        <v>5.8</v>
      </c>
      <c r="R73" s="65">
        <v>0.08</v>
      </c>
    </row>
    <row r="74" spans="1:18" x14ac:dyDescent="0.25">
      <c r="A74" s="41"/>
      <c r="B74" s="6" t="s">
        <v>72</v>
      </c>
      <c r="C74" s="67" t="s">
        <v>205</v>
      </c>
      <c r="D74" s="6">
        <v>0.3</v>
      </c>
      <c r="E74" s="6">
        <v>1</v>
      </c>
      <c r="F74" s="6">
        <v>0.28999999999999998</v>
      </c>
      <c r="G74" s="6">
        <v>11.5</v>
      </c>
      <c r="H74" s="6">
        <v>3.0000000000000001E-3</v>
      </c>
      <c r="I74" s="6">
        <v>0.01</v>
      </c>
      <c r="J74" s="6">
        <v>0.05</v>
      </c>
      <c r="K74" s="6">
        <v>6.0000000000000001E-3</v>
      </c>
      <c r="L74" s="6">
        <v>0.03</v>
      </c>
      <c r="M74" s="6">
        <v>9</v>
      </c>
      <c r="N74" s="49">
        <v>1E-3</v>
      </c>
      <c r="O74" s="49">
        <v>1</v>
      </c>
      <c r="P74" s="49">
        <v>0</v>
      </c>
      <c r="Q74" s="49">
        <v>6.2</v>
      </c>
      <c r="R74" s="137">
        <v>0.01</v>
      </c>
    </row>
    <row r="75" spans="1:18" x14ac:dyDescent="0.25">
      <c r="A75" s="98"/>
      <c r="B75" s="6" t="s">
        <v>25</v>
      </c>
      <c r="C75" s="6" t="s">
        <v>51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137">
        <v>0</v>
      </c>
    </row>
    <row r="76" spans="1:18" x14ac:dyDescent="0.25">
      <c r="A76" s="41"/>
      <c r="B76" s="6" t="s">
        <v>32</v>
      </c>
      <c r="C76" s="46" t="s">
        <v>191</v>
      </c>
      <c r="D76" s="47">
        <v>8.91</v>
      </c>
      <c r="E76" s="47">
        <v>0.27</v>
      </c>
      <c r="F76" s="47">
        <v>3.6</v>
      </c>
      <c r="G76" s="47">
        <v>39</v>
      </c>
      <c r="H76" s="47">
        <v>9.9000000000000005E-2</v>
      </c>
      <c r="I76" s="47">
        <v>0.27300000000000002</v>
      </c>
      <c r="J76" s="47">
        <v>0</v>
      </c>
      <c r="K76" s="47">
        <v>0</v>
      </c>
      <c r="L76" s="47">
        <v>0.03</v>
      </c>
      <c r="M76" s="47">
        <v>24</v>
      </c>
      <c r="N76" s="48">
        <v>0</v>
      </c>
      <c r="O76" s="48">
        <v>21</v>
      </c>
      <c r="P76" s="48">
        <v>3.0000000000000001E-3</v>
      </c>
      <c r="Q76" s="48">
        <v>93</v>
      </c>
      <c r="R76" s="122">
        <v>0.81</v>
      </c>
    </row>
    <row r="77" spans="1:18" x14ac:dyDescent="0.25">
      <c r="A77" s="23" t="s">
        <v>74</v>
      </c>
      <c r="B77" s="229" t="s">
        <v>75</v>
      </c>
      <c r="C77" s="24">
        <v>100</v>
      </c>
      <c r="D77" s="96">
        <f t="shared" ref="D77:R77" si="10">SUM(D78:D85)</f>
        <v>20.977</v>
      </c>
      <c r="E77" s="96">
        <f t="shared" si="10"/>
        <v>26.186000000000003</v>
      </c>
      <c r="F77" s="96">
        <f t="shared" si="10"/>
        <v>4.9080000000000004</v>
      </c>
      <c r="G77" s="96">
        <f t="shared" si="10"/>
        <v>339.24</v>
      </c>
      <c r="H77" s="96">
        <f t="shared" si="10"/>
        <v>0.38900000000000001</v>
      </c>
      <c r="I77" s="96">
        <f t="shared" si="10"/>
        <v>0.19800000000000004</v>
      </c>
      <c r="J77" s="96">
        <f t="shared" si="10"/>
        <v>6.4850000000000003</v>
      </c>
      <c r="K77" s="96">
        <f t="shared" si="10"/>
        <v>0.26400000000000001</v>
      </c>
      <c r="L77" s="96">
        <f t="shared" si="10"/>
        <v>0.77900000000000003</v>
      </c>
      <c r="M77" s="96">
        <f t="shared" si="10"/>
        <v>32.534000000000006</v>
      </c>
      <c r="N77" s="96">
        <f t="shared" si="10"/>
        <v>8.0000000000000002E-3</v>
      </c>
      <c r="O77" s="96">
        <f t="shared" si="10"/>
        <v>28.038</v>
      </c>
      <c r="P77" s="96">
        <f t="shared" si="10"/>
        <v>1.4E-2</v>
      </c>
      <c r="Q77" s="96">
        <f t="shared" si="10"/>
        <v>197.92100000000002</v>
      </c>
      <c r="R77" s="97">
        <f t="shared" si="10"/>
        <v>2.2559999999999998</v>
      </c>
    </row>
    <row r="78" spans="1:18" x14ac:dyDescent="0.25">
      <c r="A78" s="98"/>
      <c r="B78" s="5" t="s">
        <v>41</v>
      </c>
      <c r="C78" s="5" t="s">
        <v>206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99">
        <v>0</v>
      </c>
    </row>
    <row r="79" spans="1:18" x14ac:dyDescent="0.25">
      <c r="A79" s="98"/>
      <c r="B79" s="5" t="s">
        <v>47</v>
      </c>
      <c r="C79" s="5" t="s">
        <v>207</v>
      </c>
      <c r="D79" s="5">
        <v>0.1</v>
      </c>
      <c r="E79" s="5">
        <v>0.02</v>
      </c>
      <c r="F79" s="5">
        <v>0.62</v>
      </c>
      <c r="G79" s="5">
        <v>3.08</v>
      </c>
      <c r="H79" s="5">
        <v>0.28999999999999998</v>
      </c>
      <c r="I79" s="5">
        <v>2E-3</v>
      </c>
      <c r="J79" s="5">
        <v>0.625</v>
      </c>
      <c r="K79" s="5">
        <v>0</v>
      </c>
      <c r="L79" s="5">
        <v>1.2E-2</v>
      </c>
      <c r="M79" s="5">
        <v>1.94</v>
      </c>
      <c r="N79" s="51">
        <v>0</v>
      </c>
      <c r="O79" s="51">
        <v>0.875</v>
      </c>
      <c r="P79" s="51">
        <v>0</v>
      </c>
      <c r="Q79" s="51">
        <v>3.625</v>
      </c>
      <c r="R79" s="99">
        <v>0.05</v>
      </c>
    </row>
    <row r="80" spans="1:18" x14ac:dyDescent="0.25">
      <c r="A80" s="98"/>
      <c r="B80" s="5" t="s">
        <v>76</v>
      </c>
      <c r="C80" s="5" t="s">
        <v>208</v>
      </c>
      <c r="D80" s="5">
        <v>20.02</v>
      </c>
      <c r="E80" s="5">
        <v>20.239999999999998</v>
      </c>
      <c r="F80" s="5">
        <v>0.77</v>
      </c>
      <c r="G80" s="5">
        <v>265.10000000000002</v>
      </c>
      <c r="H80" s="5">
        <v>7.6999999999999999E-2</v>
      </c>
      <c r="I80" s="5">
        <v>0.16500000000000001</v>
      </c>
      <c r="J80" s="5">
        <v>1.98</v>
      </c>
      <c r="K80" s="5">
        <v>7.9000000000000001E-2</v>
      </c>
      <c r="L80" s="5">
        <v>0.55000000000000004</v>
      </c>
      <c r="M80" s="5">
        <v>17.600000000000001</v>
      </c>
      <c r="N80" s="51">
        <v>7.0000000000000001E-3</v>
      </c>
      <c r="O80" s="51">
        <v>19.8</v>
      </c>
      <c r="P80" s="51">
        <v>1.4E-2</v>
      </c>
      <c r="Q80" s="51">
        <v>181.5</v>
      </c>
      <c r="R80" s="99">
        <v>1.76</v>
      </c>
    </row>
    <row r="81" spans="1:18" x14ac:dyDescent="0.25">
      <c r="A81" s="98"/>
      <c r="B81" s="5" t="s">
        <v>30</v>
      </c>
      <c r="C81" s="5" t="s">
        <v>207</v>
      </c>
      <c r="D81" s="5">
        <v>0.1</v>
      </c>
      <c r="E81" s="5">
        <v>0.01</v>
      </c>
      <c r="F81" s="5">
        <v>0.52</v>
      </c>
      <c r="G81" s="5">
        <v>2.62</v>
      </c>
      <c r="H81" s="5">
        <v>4.0000000000000001E-3</v>
      </c>
      <c r="I81" s="5">
        <v>4.0000000000000001E-3</v>
      </c>
      <c r="J81" s="5">
        <v>0.36899999999999999</v>
      </c>
      <c r="K81" s="5">
        <v>0.125</v>
      </c>
      <c r="L81" s="5">
        <v>2.5000000000000001E-2</v>
      </c>
      <c r="M81" s="5">
        <v>3.1869999999999998</v>
      </c>
      <c r="N81" s="51">
        <v>0</v>
      </c>
      <c r="O81" s="51">
        <v>2.375</v>
      </c>
      <c r="P81" s="51">
        <v>0</v>
      </c>
      <c r="Q81" s="51">
        <v>3.44</v>
      </c>
      <c r="R81" s="99">
        <v>4.3999999999999997E-2</v>
      </c>
    </row>
    <row r="82" spans="1:18" x14ac:dyDescent="0.25">
      <c r="A82" s="98"/>
      <c r="B82" s="5" t="s">
        <v>72</v>
      </c>
      <c r="C82" s="5" t="s">
        <v>209</v>
      </c>
      <c r="D82" s="5">
        <v>0.125</v>
      </c>
      <c r="E82" s="5">
        <v>0.41699999999999998</v>
      </c>
      <c r="F82" s="5">
        <v>0.121</v>
      </c>
      <c r="G82" s="5">
        <v>4.79</v>
      </c>
      <c r="H82" s="5">
        <v>1E-3</v>
      </c>
      <c r="I82" s="5">
        <v>4.0000000000000001E-3</v>
      </c>
      <c r="J82" s="5">
        <v>2.1000000000000001E-2</v>
      </c>
      <c r="K82" s="5">
        <v>3.0000000000000001E-3</v>
      </c>
      <c r="L82" s="5">
        <v>1.2E-2</v>
      </c>
      <c r="M82" s="5">
        <v>3.7530000000000001</v>
      </c>
      <c r="N82" s="51">
        <v>0</v>
      </c>
      <c r="O82" s="51">
        <v>0.41699999999999998</v>
      </c>
      <c r="P82" s="51">
        <v>0</v>
      </c>
      <c r="Q82" s="51">
        <v>1.9E-2</v>
      </c>
      <c r="R82" s="99">
        <v>4.0000000000000001E-3</v>
      </c>
    </row>
    <row r="83" spans="1:18" x14ac:dyDescent="0.25">
      <c r="A83" s="98"/>
      <c r="B83" s="5" t="s">
        <v>39</v>
      </c>
      <c r="C83" s="5" t="s">
        <v>210</v>
      </c>
      <c r="D83" s="5">
        <v>0.2</v>
      </c>
      <c r="E83" s="5">
        <v>0.02</v>
      </c>
      <c r="F83" s="5">
        <v>1.31</v>
      </c>
      <c r="G83" s="5">
        <v>6.33</v>
      </c>
      <c r="H83" s="5">
        <v>4.0000000000000001E-3</v>
      </c>
      <c r="I83" s="5">
        <v>1E-3</v>
      </c>
      <c r="J83" s="5">
        <v>0</v>
      </c>
      <c r="K83" s="5">
        <v>0</v>
      </c>
      <c r="L83" s="5">
        <v>2.8000000000000001E-2</v>
      </c>
      <c r="M83" s="5">
        <v>0.379</v>
      </c>
      <c r="N83" s="51">
        <v>0</v>
      </c>
      <c r="O83" s="51">
        <v>0.65900000000000003</v>
      </c>
      <c r="P83" s="51">
        <v>0</v>
      </c>
      <c r="Q83" s="51">
        <v>1.8169999999999999</v>
      </c>
      <c r="R83" s="99">
        <v>3.3000000000000002E-2</v>
      </c>
    </row>
    <row r="84" spans="1:18" x14ac:dyDescent="0.25">
      <c r="A84" s="98"/>
      <c r="B84" s="5" t="s">
        <v>77</v>
      </c>
      <c r="C84" s="5" t="s">
        <v>211</v>
      </c>
      <c r="D84" s="5">
        <v>0.372</v>
      </c>
      <c r="E84" s="5">
        <v>3.9E-2</v>
      </c>
      <c r="F84" s="5">
        <v>1.47</v>
      </c>
      <c r="G84" s="5">
        <v>7.67</v>
      </c>
      <c r="H84" s="5">
        <v>1.2E-2</v>
      </c>
      <c r="I84" s="5">
        <v>1.2999999999999999E-2</v>
      </c>
      <c r="J84" s="5">
        <v>3.49</v>
      </c>
      <c r="K84" s="5">
        <v>2.3E-2</v>
      </c>
      <c r="L84" s="5">
        <v>7.6999999999999999E-2</v>
      </c>
      <c r="M84" s="5">
        <v>1.55</v>
      </c>
      <c r="N84" s="51">
        <v>1E-3</v>
      </c>
      <c r="O84" s="51">
        <v>3.875</v>
      </c>
      <c r="P84" s="51">
        <v>0</v>
      </c>
      <c r="Q84" s="51">
        <v>5.27</v>
      </c>
      <c r="R84" s="99">
        <v>0.17799999999999999</v>
      </c>
    </row>
    <row r="85" spans="1:18" x14ac:dyDescent="0.25">
      <c r="A85" s="98"/>
      <c r="B85" s="5" t="s">
        <v>45</v>
      </c>
      <c r="C85" s="5" t="s">
        <v>157</v>
      </c>
      <c r="D85" s="5">
        <v>0.06</v>
      </c>
      <c r="E85" s="5">
        <v>5.44</v>
      </c>
      <c r="F85" s="5">
        <v>9.7000000000000003E-2</v>
      </c>
      <c r="G85" s="5">
        <v>49.65</v>
      </c>
      <c r="H85" s="5">
        <v>1E-3</v>
      </c>
      <c r="I85" s="5">
        <v>8.9999999999999993E-3</v>
      </c>
      <c r="J85" s="5">
        <v>0</v>
      </c>
      <c r="K85" s="5">
        <v>3.4000000000000002E-2</v>
      </c>
      <c r="L85" s="5">
        <v>7.4999999999999997E-2</v>
      </c>
      <c r="M85" s="5">
        <v>4.125</v>
      </c>
      <c r="N85" s="51">
        <v>0</v>
      </c>
      <c r="O85" s="51">
        <v>3.6999999999999998E-2</v>
      </c>
      <c r="P85" s="51">
        <v>0</v>
      </c>
      <c r="Q85" s="51">
        <v>2.25</v>
      </c>
      <c r="R85" s="99">
        <v>0.187</v>
      </c>
    </row>
    <row r="86" spans="1:18" ht="18" customHeight="1" x14ac:dyDescent="0.25">
      <c r="A86" s="224">
        <v>165</v>
      </c>
      <c r="B86" s="223" t="s">
        <v>158</v>
      </c>
      <c r="C86" s="42" t="s">
        <v>115</v>
      </c>
      <c r="D86" s="203">
        <f>SUM(D87:D90)</f>
        <v>10.59</v>
      </c>
      <c r="E86" s="203">
        <f t="shared" ref="E86:R86" si="11">SUM(E87:E90)</f>
        <v>5.46</v>
      </c>
      <c r="F86" s="203">
        <f t="shared" si="11"/>
        <v>47.8</v>
      </c>
      <c r="G86" s="203">
        <f t="shared" si="11"/>
        <v>282.32</v>
      </c>
      <c r="H86" s="203">
        <f t="shared" si="11"/>
        <v>0.22700000000000001</v>
      </c>
      <c r="I86" s="203">
        <f t="shared" si="11"/>
        <v>0.12300000000000001</v>
      </c>
      <c r="J86" s="203">
        <f t="shared" si="11"/>
        <v>0</v>
      </c>
      <c r="K86" s="203">
        <f t="shared" si="11"/>
        <v>2.1999999999999999E-2</v>
      </c>
      <c r="L86" s="203">
        <f t="shared" si="11"/>
        <v>0.71300000000000008</v>
      </c>
      <c r="M86" s="203">
        <f t="shared" si="11"/>
        <v>14.82</v>
      </c>
      <c r="N86" s="203">
        <f t="shared" si="11"/>
        <v>2E-3</v>
      </c>
      <c r="O86" s="227">
        <f t="shared" si="11"/>
        <v>167.202</v>
      </c>
      <c r="P86" s="203">
        <f t="shared" si="11"/>
        <v>5.0000000000000001E-3</v>
      </c>
      <c r="Q86" s="227">
        <f t="shared" si="11"/>
        <v>250.417</v>
      </c>
      <c r="R86" s="204">
        <f t="shared" si="11"/>
        <v>4.2090000000000005</v>
      </c>
    </row>
    <row r="87" spans="1:18" ht="15.75" customHeight="1" x14ac:dyDescent="0.25">
      <c r="A87" s="224"/>
      <c r="B87" s="6" t="s">
        <v>41</v>
      </c>
      <c r="C87" s="74" t="s">
        <v>286</v>
      </c>
      <c r="D87" s="222">
        <v>0</v>
      </c>
      <c r="E87" s="222">
        <v>0</v>
      </c>
      <c r="F87" s="222">
        <v>0</v>
      </c>
      <c r="G87" s="222">
        <v>0</v>
      </c>
      <c r="H87" s="81">
        <v>0.22700000000000001</v>
      </c>
      <c r="I87" s="81">
        <v>0.11700000000000001</v>
      </c>
      <c r="J87" s="6">
        <v>0</v>
      </c>
      <c r="K87" s="239">
        <v>0</v>
      </c>
      <c r="L87" s="239">
        <v>0</v>
      </c>
      <c r="M87" s="220">
        <v>12.51</v>
      </c>
      <c r="N87" s="81">
        <v>0</v>
      </c>
      <c r="O87" s="81">
        <v>0</v>
      </c>
      <c r="P87" s="81">
        <v>0</v>
      </c>
      <c r="Q87" s="219">
        <v>0</v>
      </c>
      <c r="R87" s="83">
        <v>4.1900000000000004</v>
      </c>
    </row>
    <row r="88" spans="1:18" ht="15.75" x14ac:dyDescent="0.25">
      <c r="A88" s="224"/>
      <c r="B88" s="6" t="s">
        <v>283</v>
      </c>
      <c r="C88" s="74" t="s">
        <v>287</v>
      </c>
      <c r="D88" s="222">
        <v>10.53</v>
      </c>
      <c r="E88" s="222">
        <v>2.76</v>
      </c>
      <c r="F88" s="222">
        <v>47.73</v>
      </c>
      <c r="G88" s="222">
        <v>257.45999999999998</v>
      </c>
      <c r="H88" s="81">
        <v>0</v>
      </c>
      <c r="I88" s="81">
        <v>6.0000000000000001E-3</v>
      </c>
      <c r="J88" s="6">
        <v>0</v>
      </c>
      <c r="K88" s="239">
        <v>2E-3</v>
      </c>
      <c r="L88" s="239">
        <v>0.66900000000000004</v>
      </c>
      <c r="M88" s="220">
        <v>1.26</v>
      </c>
      <c r="N88" s="81">
        <v>2E-3</v>
      </c>
      <c r="O88" s="81">
        <v>167.18</v>
      </c>
      <c r="P88" s="81">
        <v>5.0000000000000001E-3</v>
      </c>
      <c r="Q88" s="219">
        <v>249.1</v>
      </c>
      <c r="R88" s="83">
        <v>0.01</v>
      </c>
    </row>
    <row r="89" spans="1:18" ht="15.75" x14ac:dyDescent="0.25">
      <c r="A89" s="224"/>
      <c r="B89" s="6" t="s">
        <v>137</v>
      </c>
      <c r="C89" s="74" t="s">
        <v>280</v>
      </c>
      <c r="D89" s="222">
        <v>0</v>
      </c>
      <c r="E89" s="222">
        <v>0</v>
      </c>
      <c r="F89" s="222">
        <v>0</v>
      </c>
      <c r="G89" s="222">
        <v>0</v>
      </c>
      <c r="H89" s="81">
        <v>0</v>
      </c>
      <c r="I89" s="81">
        <v>0</v>
      </c>
      <c r="J89" s="6">
        <v>0</v>
      </c>
      <c r="K89" s="239">
        <v>0</v>
      </c>
      <c r="L89" s="239">
        <v>0</v>
      </c>
      <c r="M89" s="220">
        <v>0</v>
      </c>
      <c r="N89" s="81">
        <v>0</v>
      </c>
      <c r="O89" s="81">
        <v>0</v>
      </c>
      <c r="P89" s="81">
        <v>0</v>
      </c>
      <c r="Q89" s="219"/>
      <c r="R89" s="83">
        <v>0</v>
      </c>
    </row>
    <row r="90" spans="1:18" ht="15.75" x14ac:dyDescent="0.25">
      <c r="A90" s="224"/>
      <c r="B90" s="6" t="s">
        <v>45</v>
      </c>
      <c r="C90" s="74" t="s">
        <v>281</v>
      </c>
      <c r="D90" s="222">
        <v>0.06</v>
      </c>
      <c r="E90" s="222">
        <v>2.7</v>
      </c>
      <c r="F90" s="222">
        <v>7.0000000000000007E-2</v>
      </c>
      <c r="G90" s="222">
        <v>24.86</v>
      </c>
      <c r="H90" s="81">
        <v>0</v>
      </c>
      <c r="I90" s="81">
        <v>0</v>
      </c>
      <c r="J90" s="6">
        <v>0</v>
      </c>
      <c r="K90" s="239">
        <v>0.02</v>
      </c>
      <c r="L90" s="239">
        <v>4.3999999999999997E-2</v>
      </c>
      <c r="M90" s="220">
        <v>1.05</v>
      </c>
      <c r="N90" s="81">
        <v>0</v>
      </c>
      <c r="O90" s="81">
        <v>2.1999999999999999E-2</v>
      </c>
      <c r="P90" s="81">
        <v>0</v>
      </c>
      <c r="Q90" s="219">
        <v>1.3169999999999999</v>
      </c>
      <c r="R90" s="83">
        <v>8.9999999999999993E-3</v>
      </c>
    </row>
    <row r="91" spans="1:18" ht="15.75" customHeight="1" x14ac:dyDescent="0.25">
      <c r="A91" s="23" t="s">
        <v>95</v>
      </c>
      <c r="B91" s="229" t="s">
        <v>96</v>
      </c>
      <c r="C91" s="96" t="s">
        <v>97</v>
      </c>
      <c r="D91" s="26">
        <f t="shared" ref="D91:R91" si="12">SUM(D92:D94)</f>
        <v>0.56000000000000005</v>
      </c>
      <c r="E91" s="26">
        <f t="shared" si="12"/>
        <v>0</v>
      </c>
      <c r="F91" s="26">
        <f t="shared" si="12"/>
        <v>30.22</v>
      </c>
      <c r="G91" s="26">
        <f t="shared" si="12"/>
        <v>123.06</v>
      </c>
      <c r="H91" s="26">
        <f t="shared" si="12"/>
        <v>6.0000000000000001E-3</v>
      </c>
      <c r="I91" s="26">
        <f t="shared" si="12"/>
        <v>2E-3</v>
      </c>
      <c r="J91" s="26">
        <f t="shared" si="12"/>
        <v>0.04</v>
      </c>
      <c r="K91" s="26">
        <f t="shared" si="12"/>
        <v>0</v>
      </c>
      <c r="L91" s="26">
        <f t="shared" si="12"/>
        <v>0</v>
      </c>
      <c r="M91" s="26">
        <f t="shared" si="12"/>
        <v>3.12</v>
      </c>
      <c r="N91" s="26">
        <f t="shared" si="12"/>
        <v>0</v>
      </c>
      <c r="O91" s="26">
        <f t="shared" si="12"/>
        <v>0</v>
      </c>
      <c r="P91" s="26">
        <f t="shared" si="12"/>
        <v>0</v>
      </c>
      <c r="Q91" s="26">
        <f t="shared" si="12"/>
        <v>0</v>
      </c>
      <c r="R91" s="27">
        <f t="shared" si="12"/>
        <v>0.12</v>
      </c>
    </row>
    <row r="92" spans="1:18" x14ac:dyDescent="0.25">
      <c r="A92" s="98"/>
      <c r="B92" s="5" t="s">
        <v>98</v>
      </c>
      <c r="C92" s="5" t="s">
        <v>99</v>
      </c>
      <c r="D92" s="63">
        <v>0.56000000000000005</v>
      </c>
      <c r="E92" s="63">
        <v>0</v>
      </c>
      <c r="F92" s="63">
        <v>10.26</v>
      </c>
      <c r="G92" s="63">
        <v>43.26</v>
      </c>
      <c r="H92" s="63">
        <v>6.0000000000000001E-3</v>
      </c>
      <c r="I92" s="63">
        <v>2E-3</v>
      </c>
      <c r="J92" s="63">
        <v>0.04</v>
      </c>
      <c r="K92" s="63">
        <v>0</v>
      </c>
      <c r="L92" s="63">
        <v>0</v>
      </c>
      <c r="M92" s="63">
        <v>2.52</v>
      </c>
      <c r="N92" s="64">
        <v>0</v>
      </c>
      <c r="O92" s="64">
        <v>0</v>
      </c>
      <c r="P92" s="64">
        <v>0</v>
      </c>
      <c r="Q92" s="64">
        <v>0</v>
      </c>
      <c r="R92" s="65">
        <v>0.06</v>
      </c>
    </row>
    <row r="93" spans="1:18" x14ac:dyDescent="0.25">
      <c r="A93" s="98"/>
      <c r="B93" s="5" t="s">
        <v>53</v>
      </c>
      <c r="C93" s="5" t="s">
        <v>81</v>
      </c>
      <c r="D93" s="63">
        <v>0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4">
        <v>0</v>
      </c>
      <c r="O93" s="64">
        <v>0</v>
      </c>
      <c r="P93" s="64">
        <v>0</v>
      </c>
      <c r="Q93" s="64">
        <v>0</v>
      </c>
      <c r="R93" s="65">
        <v>0</v>
      </c>
    </row>
    <row r="94" spans="1:18" x14ac:dyDescent="0.25">
      <c r="A94" s="98"/>
      <c r="B94" s="5" t="s">
        <v>50</v>
      </c>
      <c r="C94" s="5" t="s">
        <v>100</v>
      </c>
      <c r="D94" s="63">
        <v>0</v>
      </c>
      <c r="E94" s="63">
        <v>0</v>
      </c>
      <c r="F94" s="63">
        <v>19.96</v>
      </c>
      <c r="G94" s="63">
        <v>79.8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0.6</v>
      </c>
      <c r="N94" s="64">
        <v>0</v>
      </c>
      <c r="O94" s="64">
        <v>0</v>
      </c>
      <c r="P94" s="64">
        <v>0</v>
      </c>
      <c r="Q94" s="64">
        <v>0</v>
      </c>
      <c r="R94" s="65">
        <v>0.06</v>
      </c>
    </row>
    <row r="95" spans="1:18" x14ac:dyDescent="0.25">
      <c r="A95" s="23">
        <v>11</v>
      </c>
      <c r="B95" s="229" t="s">
        <v>57</v>
      </c>
      <c r="C95" s="24">
        <v>30</v>
      </c>
      <c r="D95" s="25">
        <f>SUM(D96)</f>
        <v>1.98</v>
      </c>
      <c r="E95" s="25">
        <f t="shared" ref="E95:R95" si="13">SUM(E96)</f>
        <v>0.36</v>
      </c>
      <c r="F95" s="25">
        <f t="shared" si="13"/>
        <v>10.8</v>
      </c>
      <c r="G95" s="25">
        <f t="shared" si="13"/>
        <v>54.3</v>
      </c>
      <c r="H95" s="25">
        <f t="shared" si="13"/>
        <v>5.3999999999999999E-2</v>
      </c>
      <c r="I95" s="25">
        <f t="shared" si="13"/>
        <v>2.4E-2</v>
      </c>
      <c r="J95" s="25">
        <f t="shared" si="13"/>
        <v>0</v>
      </c>
      <c r="K95" s="26">
        <f t="shared" si="13"/>
        <v>0</v>
      </c>
      <c r="L95" s="26">
        <f t="shared" si="13"/>
        <v>0</v>
      </c>
      <c r="M95" s="26">
        <f t="shared" si="13"/>
        <v>0</v>
      </c>
      <c r="N95" s="26">
        <f t="shared" si="13"/>
        <v>0</v>
      </c>
      <c r="O95" s="26">
        <f t="shared" si="13"/>
        <v>0</v>
      </c>
      <c r="P95" s="26">
        <f t="shared" si="13"/>
        <v>0</v>
      </c>
      <c r="Q95" s="26">
        <f t="shared" si="13"/>
        <v>0</v>
      </c>
      <c r="R95" s="27">
        <f t="shared" si="13"/>
        <v>0</v>
      </c>
    </row>
    <row r="96" spans="1:18" x14ac:dyDescent="0.25">
      <c r="A96" s="23"/>
      <c r="B96" s="5" t="s">
        <v>58</v>
      </c>
      <c r="C96" s="28" t="s">
        <v>59</v>
      </c>
      <c r="D96" s="29">
        <v>1.98</v>
      </c>
      <c r="E96" s="29">
        <v>0.36</v>
      </c>
      <c r="F96" s="29">
        <v>10.8</v>
      </c>
      <c r="G96" s="29">
        <v>54.3</v>
      </c>
      <c r="H96" s="29">
        <v>5.3999999999999999E-2</v>
      </c>
      <c r="I96" s="29">
        <v>2.4E-2</v>
      </c>
      <c r="J96" s="29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122">
        <v>0</v>
      </c>
    </row>
    <row r="97" spans="1:18" x14ac:dyDescent="0.25">
      <c r="A97" s="23">
        <v>10</v>
      </c>
      <c r="B97" s="229" t="s">
        <v>42</v>
      </c>
      <c r="C97" s="30" t="s">
        <v>60</v>
      </c>
      <c r="D97" s="25">
        <f>SUM(D98)</f>
        <v>3.16</v>
      </c>
      <c r="E97" s="25">
        <f t="shared" ref="E97:Q97" si="14">SUM(E98)</f>
        <v>0.4</v>
      </c>
      <c r="F97" s="25">
        <f t="shared" si="14"/>
        <v>19.32</v>
      </c>
      <c r="G97" s="25">
        <f t="shared" si="14"/>
        <v>94</v>
      </c>
      <c r="H97" s="25">
        <f t="shared" si="14"/>
        <v>6.4000000000000001E-2</v>
      </c>
      <c r="I97" s="25">
        <f t="shared" si="14"/>
        <v>2.4E-2</v>
      </c>
      <c r="J97" s="25">
        <f t="shared" si="14"/>
        <v>0</v>
      </c>
      <c r="K97" s="25">
        <f t="shared" si="14"/>
        <v>0</v>
      </c>
      <c r="L97" s="25">
        <f t="shared" si="14"/>
        <v>0.52</v>
      </c>
      <c r="M97" s="25">
        <f t="shared" si="14"/>
        <v>9.1999999999999993</v>
      </c>
      <c r="N97" s="25">
        <f t="shared" si="14"/>
        <v>1E-3</v>
      </c>
      <c r="O97" s="25">
        <f t="shared" si="14"/>
        <v>13.2</v>
      </c>
      <c r="P97" s="25">
        <f t="shared" si="14"/>
        <v>2E-3</v>
      </c>
      <c r="Q97" s="25">
        <f t="shared" si="14"/>
        <v>34.799999999999997</v>
      </c>
      <c r="R97" s="31">
        <f>SUM(R98)</f>
        <v>0.8</v>
      </c>
    </row>
    <row r="98" spans="1:18" ht="15.75" thickBot="1" x14ac:dyDescent="0.3">
      <c r="A98" s="32"/>
      <c r="B98" s="230" t="s">
        <v>42</v>
      </c>
      <c r="C98" s="33" t="s">
        <v>61</v>
      </c>
      <c r="D98" s="34">
        <v>3.16</v>
      </c>
      <c r="E98" s="34">
        <v>0.4</v>
      </c>
      <c r="F98" s="34">
        <v>19.32</v>
      </c>
      <c r="G98" s="34">
        <v>94</v>
      </c>
      <c r="H98" s="34">
        <v>6.4000000000000001E-2</v>
      </c>
      <c r="I98" s="34">
        <v>2.4E-2</v>
      </c>
      <c r="J98" s="34">
        <v>0</v>
      </c>
      <c r="K98" s="34">
        <v>0</v>
      </c>
      <c r="L98" s="34">
        <v>0.52</v>
      </c>
      <c r="M98" s="34">
        <v>9.1999999999999993</v>
      </c>
      <c r="N98" s="35">
        <v>1E-3</v>
      </c>
      <c r="O98" s="35">
        <v>13.2</v>
      </c>
      <c r="P98" s="35">
        <v>2E-3</v>
      </c>
      <c r="Q98" s="35">
        <v>34.799999999999997</v>
      </c>
      <c r="R98" s="36">
        <v>0.8</v>
      </c>
    </row>
    <row r="99" spans="1:18" ht="16.5" thickBot="1" x14ac:dyDescent="0.3">
      <c r="A99" s="266" t="s">
        <v>62</v>
      </c>
      <c r="B99" s="267"/>
      <c r="C99" s="268"/>
      <c r="D99" s="138">
        <f t="shared" ref="D99:R99" si="15">SUM(D60,D69,D77,D86,D91,D95,D97,)</f>
        <v>51.160000000000011</v>
      </c>
      <c r="E99" s="138">
        <f t="shared" si="15"/>
        <v>39.106999999999999</v>
      </c>
      <c r="F99" s="138">
        <f t="shared" si="15"/>
        <v>158.9</v>
      </c>
      <c r="G99" s="138">
        <f t="shared" si="15"/>
        <v>1096.6599999999999</v>
      </c>
      <c r="H99" s="138">
        <f t="shared" si="15"/>
        <v>0.93300000000000005</v>
      </c>
      <c r="I99" s="138">
        <f t="shared" si="15"/>
        <v>0.90400000000000014</v>
      </c>
      <c r="J99" s="138">
        <f t="shared" si="15"/>
        <v>46.958999999999996</v>
      </c>
      <c r="K99" s="138">
        <f t="shared" si="15"/>
        <v>0.90000000000000013</v>
      </c>
      <c r="L99" s="138">
        <f t="shared" si="15"/>
        <v>2.8000000000000003</v>
      </c>
      <c r="M99" s="138">
        <f t="shared" si="15"/>
        <v>163.32900000000001</v>
      </c>
      <c r="N99" s="138">
        <f t="shared" si="15"/>
        <v>1.4999999999999999E-2</v>
      </c>
      <c r="O99" s="138">
        <f t="shared" si="15"/>
        <v>273.33599999999996</v>
      </c>
      <c r="P99" s="138">
        <f t="shared" si="15"/>
        <v>2.4E-2</v>
      </c>
      <c r="Q99" s="138">
        <f t="shared" si="15"/>
        <v>670.48799999999994</v>
      </c>
      <c r="R99" s="138">
        <f t="shared" si="15"/>
        <v>11.601000000000001</v>
      </c>
    </row>
    <row r="100" spans="1:18" x14ac:dyDescent="0.25">
      <c r="A100" s="206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</row>
    <row r="101" spans="1:18" x14ac:dyDescent="0.25">
      <c r="A101" s="206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</row>
    <row r="102" spans="1:18" x14ac:dyDescent="0.25">
      <c r="A102" s="206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</row>
    <row r="103" spans="1:18" ht="15.75" thickBot="1" x14ac:dyDescent="0.3">
      <c r="A103" s="254" t="s">
        <v>82</v>
      </c>
      <c r="B103" s="254"/>
      <c r="C103" s="254"/>
      <c r="D103" s="254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</row>
    <row r="104" spans="1:18" x14ac:dyDescent="0.25">
      <c r="A104" s="269" t="s">
        <v>176</v>
      </c>
      <c r="B104" s="244" t="s">
        <v>177</v>
      </c>
      <c r="C104" s="244" t="s">
        <v>3</v>
      </c>
      <c r="D104" s="244" t="s">
        <v>4</v>
      </c>
      <c r="E104" s="244"/>
      <c r="F104" s="244"/>
      <c r="G104" s="240" t="s">
        <v>5</v>
      </c>
      <c r="H104" s="245" t="s">
        <v>6</v>
      </c>
      <c r="I104" s="246"/>
      <c r="J104" s="246"/>
      <c r="K104" s="246"/>
      <c r="L104" s="247"/>
      <c r="M104" s="240" t="s">
        <v>7</v>
      </c>
      <c r="N104" s="245"/>
      <c r="O104" s="245"/>
      <c r="P104" s="245"/>
      <c r="Q104" s="245"/>
      <c r="R104" s="242"/>
    </row>
    <row r="105" spans="1:18" ht="29.25" thickBot="1" x14ac:dyDescent="0.3">
      <c r="A105" s="270"/>
      <c r="B105" s="248"/>
      <c r="C105" s="248"/>
      <c r="D105" s="109" t="s">
        <v>178</v>
      </c>
      <c r="E105" s="109" t="s">
        <v>179</v>
      </c>
      <c r="F105" s="109" t="s">
        <v>180</v>
      </c>
      <c r="G105" s="250"/>
      <c r="H105" s="1" t="s">
        <v>11</v>
      </c>
      <c r="I105" s="1" t="s">
        <v>12</v>
      </c>
      <c r="J105" s="1" t="s">
        <v>13</v>
      </c>
      <c r="K105" s="1" t="s">
        <v>14</v>
      </c>
      <c r="L105" s="1" t="s">
        <v>15</v>
      </c>
      <c r="M105" s="1" t="s">
        <v>16</v>
      </c>
      <c r="N105" s="2" t="s">
        <v>17</v>
      </c>
      <c r="O105" s="2" t="s">
        <v>18</v>
      </c>
      <c r="P105" s="2" t="s">
        <v>19</v>
      </c>
      <c r="Q105" s="2" t="s">
        <v>20</v>
      </c>
      <c r="R105" s="3" t="s">
        <v>21</v>
      </c>
    </row>
    <row r="106" spans="1:18" ht="15.75" x14ac:dyDescent="0.25">
      <c r="A106" s="141">
        <v>40</v>
      </c>
      <c r="B106" s="234" t="s">
        <v>212</v>
      </c>
      <c r="C106" s="142">
        <v>100</v>
      </c>
      <c r="D106" s="143">
        <f t="shared" ref="D106:R106" si="16">SUM(D107:D110)</f>
        <v>0.86</v>
      </c>
      <c r="E106" s="143">
        <f t="shared" si="16"/>
        <v>5.22</v>
      </c>
      <c r="F106" s="143">
        <f t="shared" si="16"/>
        <v>16.149999999999999</v>
      </c>
      <c r="G106" s="143">
        <f t="shared" si="16"/>
        <v>116.83</v>
      </c>
      <c r="H106" s="143">
        <f t="shared" si="16"/>
        <v>4.4999999999999998E-2</v>
      </c>
      <c r="I106" s="143">
        <f t="shared" si="16"/>
        <v>4.9000000000000002E-2</v>
      </c>
      <c r="J106" s="143">
        <f t="shared" si="16"/>
        <v>6.9499999999999993</v>
      </c>
      <c r="K106" s="143">
        <f t="shared" si="16"/>
        <v>1.0620000000000001</v>
      </c>
      <c r="L106" s="143">
        <f t="shared" si="16"/>
        <v>0.29799999999999999</v>
      </c>
      <c r="M106" s="143">
        <f t="shared" si="16"/>
        <v>36.599000000000004</v>
      </c>
      <c r="N106" s="143">
        <f t="shared" si="16"/>
        <v>4.0000000000000001E-3</v>
      </c>
      <c r="O106" s="143">
        <f t="shared" si="16"/>
        <v>24.01</v>
      </c>
      <c r="P106" s="143">
        <f t="shared" si="16"/>
        <v>0</v>
      </c>
      <c r="Q106" s="143">
        <f t="shared" si="16"/>
        <v>33.879999999999995</v>
      </c>
      <c r="R106" s="143">
        <f t="shared" si="16"/>
        <v>0.91500000000000004</v>
      </c>
    </row>
    <row r="107" spans="1:18" ht="15.75" x14ac:dyDescent="0.25">
      <c r="A107" s="144"/>
      <c r="B107" s="6" t="s">
        <v>83</v>
      </c>
      <c r="C107" s="62" t="s">
        <v>213</v>
      </c>
      <c r="D107" s="103">
        <v>0.17</v>
      </c>
      <c r="E107" s="103">
        <v>0.17</v>
      </c>
      <c r="F107" s="103">
        <v>4.21</v>
      </c>
      <c r="G107" s="103">
        <v>20.21</v>
      </c>
      <c r="H107" s="145">
        <v>3.9E-2</v>
      </c>
      <c r="I107" s="145">
        <v>4.4999999999999998E-2</v>
      </c>
      <c r="J107" s="103">
        <v>4.3</v>
      </c>
      <c r="K107" s="103">
        <v>2E-3</v>
      </c>
      <c r="L107" s="103">
        <v>8.5999999999999993E-2</v>
      </c>
      <c r="M107" s="145">
        <v>33.15</v>
      </c>
      <c r="N107" s="146">
        <v>1E-3</v>
      </c>
      <c r="O107" s="146">
        <v>3.87</v>
      </c>
      <c r="P107" s="146">
        <v>0</v>
      </c>
      <c r="Q107" s="146">
        <v>4.7300000000000004</v>
      </c>
      <c r="R107" s="147">
        <v>0.45</v>
      </c>
    </row>
    <row r="108" spans="1:18" ht="15.75" x14ac:dyDescent="0.25">
      <c r="A108" s="144"/>
      <c r="B108" s="6" t="s">
        <v>66</v>
      </c>
      <c r="C108" s="62" t="s">
        <v>214</v>
      </c>
      <c r="D108" s="103">
        <v>0.69</v>
      </c>
      <c r="E108" s="103">
        <v>0.05</v>
      </c>
      <c r="F108" s="103">
        <v>3.66</v>
      </c>
      <c r="G108" s="103">
        <v>18.55</v>
      </c>
      <c r="H108" s="145">
        <v>6.0000000000000001E-3</v>
      </c>
      <c r="I108" s="145">
        <v>4.0000000000000001E-3</v>
      </c>
      <c r="J108" s="103">
        <v>2.65</v>
      </c>
      <c r="K108" s="103">
        <v>1.06</v>
      </c>
      <c r="L108" s="103">
        <v>0.21199999999999999</v>
      </c>
      <c r="M108" s="145">
        <v>3.2</v>
      </c>
      <c r="N108" s="146">
        <v>3.0000000000000001E-3</v>
      </c>
      <c r="O108" s="146">
        <v>20.14</v>
      </c>
      <c r="P108" s="146">
        <v>0</v>
      </c>
      <c r="Q108" s="146">
        <v>29.15</v>
      </c>
      <c r="R108" s="147">
        <v>0.44</v>
      </c>
    </row>
    <row r="109" spans="1:18" ht="15.75" x14ac:dyDescent="0.25">
      <c r="A109" s="144"/>
      <c r="B109" s="5" t="s">
        <v>50</v>
      </c>
      <c r="C109" s="148" t="s">
        <v>215</v>
      </c>
      <c r="D109" s="145">
        <v>0</v>
      </c>
      <c r="E109" s="145">
        <v>0</v>
      </c>
      <c r="F109" s="145">
        <v>8.2799999999999994</v>
      </c>
      <c r="G109" s="145">
        <v>33.119999999999997</v>
      </c>
      <c r="H109" s="145">
        <v>0</v>
      </c>
      <c r="I109" s="145">
        <v>0</v>
      </c>
      <c r="J109" s="145">
        <v>0</v>
      </c>
      <c r="K109" s="145">
        <v>0</v>
      </c>
      <c r="L109" s="145">
        <v>0</v>
      </c>
      <c r="M109" s="145">
        <v>0.249</v>
      </c>
      <c r="N109" s="146">
        <v>0</v>
      </c>
      <c r="O109" s="146">
        <v>0</v>
      </c>
      <c r="P109" s="146">
        <v>0</v>
      </c>
      <c r="Q109" s="146">
        <v>0</v>
      </c>
      <c r="R109" s="147">
        <v>2.5000000000000001E-2</v>
      </c>
    </row>
    <row r="110" spans="1:18" ht="15.75" x14ac:dyDescent="0.25">
      <c r="A110" s="144"/>
      <c r="B110" s="5" t="s">
        <v>24</v>
      </c>
      <c r="C110" s="148" t="s">
        <v>84</v>
      </c>
      <c r="D110" s="145">
        <v>0</v>
      </c>
      <c r="E110" s="145">
        <v>5</v>
      </c>
      <c r="F110" s="145">
        <v>0</v>
      </c>
      <c r="G110" s="145">
        <v>44.95</v>
      </c>
      <c r="H110" s="145">
        <v>0</v>
      </c>
      <c r="I110" s="145">
        <v>0</v>
      </c>
      <c r="J110" s="145">
        <v>0</v>
      </c>
      <c r="K110" s="145">
        <v>0</v>
      </c>
      <c r="L110" s="145">
        <v>0</v>
      </c>
      <c r="M110" s="145">
        <v>0</v>
      </c>
      <c r="N110" s="146">
        <v>0</v>
      </c>
      <c r="O110" s="146">
        <v>0</v>
      </c>
      <c r="P110" s="146">
        <v>0</v>
      </c>
      <c r="Q110" s="146">
        <v>0</v>
      </c>
      <c r="R110" s="147">
        <v>0</v>
      </c>
    </row>
    <row r="111" spans="1:18" ht="28.5" x14ac:dyDescent="0.25">
      <c r="A111" s="41">
        <v>34</v>
      </c>
      <c r="B111" s="228" t="s">
        <v>86</v>
      </c>
      <c r="C111" s="42">
        <v>250</v>
      </c>
      <c r="D111" s="43">
        <f t="shared" ref="D111:R111" si="17">SUM(D112:D117)</f>
        <v>9.5350000000000001</v>
      </c>
      <c r="E111" s="43">
        <f t="shared" si="17"/>
        <v>3.94</v>
      </c>
      <c r="F111" s="43">
        <f t="shared" si="17"/>
        <v>13.206</v>
      </c>
      <c r="G111" s="43">
        <f t="shared" si="17"/>
        <v>124.14999999999999</v>
      </c>
      <c r="H111" s="43">
        <f t="shared" si="17"/>
        <v>0.158</v>
      </c>
      <c r="I111" s="43">
        <f t="shared" si="17"/>
        <v>0.51200000000000001</v>
      </c>
      <c r="J111" s="43">
        <f t="shared" si="17"/>
        <v>8.7839999999999989</v>
      </c>
      <c r="K111" s="43">
        <f t="shared" si="17"/>
        <v>0.32400000000000001</v>
      </c>
      <c r="L111" s="43">
        <f t="shared" si="17"/>
        <v>0.22900000000000001</v>
      </c>
      <c r="M111" s="43">
        <f t="shared" si="17"/>
        <v>19.619</v>
      </c>
      <c r="N111" s="43">
        <f t="shared" si="17"/>
        <v>3.0000000000000001E-3</v>
      </c>
      <c r="O111" s="43">
        <f t="shared" si="17"/>
        <v>26.466000000000001</v>
      </c>
      <c r="P111" s="43">
        <f t="shared" si="17"/>
        <v>6.0000000000000001E-3</v>
      </c>
      <c r="Q111" s="43">
        <f t="shared" si="17"/>
        <v>111.492</v>
      </c>
      <c r="R111" s="120">
        <f t="shared" si="17"/>
        <v>1.0760000000000001</v>
      </c>
    </row>
    <row r="112" spans="1:18" x14ac:dyDescent="0.25">
      <c r="A112" s="41"/>
      <c r="B112" s="6" t="s">
        <v>28</v>
      </c>
      <c r="C112" s="6" t="s">
        <v>216</v>
      </c>
      <c r="D112" s="6">
        <v>0.7</v>
      </c>
      <c r="E112" s="6">
        <v>0.14000000000000001</v>
      </c>
      <c r="F112" s="6">
        <v>5.7</v>
      </c>
      <c r="G112" s="6">
        <v>26.35</v>
      </c>
      <c r="H112" s="6">
        <v>4.2000000000000003E-2</v>
      </c>
      <c r="I112" s="6">
        <v>0.245</v>
      </c>
      <c r="J112" s="6">
        <v>7</v>
      </c>
      <c r="K112" s="6">
        <v>1E-3</v>
      </c>
      <c r="L112" s="6">
        <v>7.0000000000000007E-2</v>
      </c>
      <c r="M112" s="6">
        <v>3.5</v>
      </c>
      <c r="N112" s="49">
        <v>2E-3</v>
      </c>
      <c r="O112" s="49">
        <v>8.0500000000000007</v>
      </c>
      <c r="P112" s="49">
        <v>0</v>
      </c>
      <c r="Q112" s="49">
        <v>20.3</v>
      </c>
      <c r="R112" s="137">
        <v>0.315</v>
      </c>
    </row>
    <row r="113" spans="1:18" x14ac:dyDescent="0.25">
      <c r="A113" s="41"/>
      <c r="B113" s="6" t="s">
        <v>66</v>
      </c>
      <c r="C113" s="6" t="s">
        <v>217</v>
      </c>
      <c r="D113" s="6">
        <v>0.14899999999999999</v>
      </c>
      <c r="E113" s="6">
        <v>1.6E-2</v>
      </c>
      <c r="F113" s="6">
        <v>1.1519999999999999</v>
      </c>
      <c r="G113" s="6">
        <v>5.44</v>
      </c>
      <c r="H113" s="6">
        <v>0.01</v>
      </c>
      <c r="I113" s="6">
        <v>1.0999999999999999E-2</v>
      </c>
      <c r="J113" s="6">
        <v>0.94399999999999995</v>
      </c>
      <c r="K113" s="6">
        <v>0.32</v>
      </c>
      <c r="L113" s="6">
        <v>6.4000000000000001E-2</v>
      </c>
      <c r="M113" s="6">
        <v>6.375</v>
      </c>
      <c r="N113" s="49">
        <v>1E-3</v>
      </c>
      <c r="O113" s="49">
        <v>6.08</v>
      </c>
      <c r="P113" s="49">
        <v>0</v>
      </c>
      <c r="Q113" s="49">
        <v>8.8000000000000007</v>
      </c>
      <c r="R113" s="137">
        <v>0.112</v>
      </c>
    </row>
    <row r="114" spans="1:18" x14ac:dyDescent="0.25">
      <c r="A114" s="41"/>
      <c r="B114" s="6" t="s">
        <v>25</v>
      </c>
      <c r="C114" s="6" t="s">
        <v>117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137">
        <v>0</v>
      </c>
    </row>
    <row r="115" spans="1:18" x14ac:dyDescent="0.25">
      <c r="A115" s="41"/>
      <c r="B115" s="6" t="s">
        <v>88</v>
      </c>
      <c r="C115" s="6" t="s">
        <v>56</v>
      </c>
      <c r="D115" s="6">
        <v>1.1519999999999999</v>
      </c>
      <c r="E115" s="6">
        <v>0.184</v>
      </c>
      <c r="F115" s="6">
        <v>6.1360000000000001</v>
      </c>
      <c r="G115" s="6">
        <v>31.4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137">
        <v>0</v>
      </c>
    </row>
    <row r="116" spans="1:18" x14ac:dyDescent="0.25">
      <c r="A116" s="41"/>
      <c r="B116" s="6" t="s">
        <v>23</v>
      </c>
      <c r="C116" s="6" t="s">
        <v>218</v>
      </c>
      <c r="D116" s="6">
        <v>3.4000000000000002E-2</v>
      </c>
      <c r="E116" s="6">
        <v>0</v>
      </c>
      <c r="F116" s="6">
        <v>0.218</v>
      </c>
      <c r="G116" s="6">
        <v>0.96</v>
      </c>
      <c r="H116" s="6">
        <v>1E-3</v>
      </c>
      <c r="I116" s="6">
        <v>1E-3</v>
      </c>
      <c r="J116" s="6">
        <v>0.24</v>
      </c>
      <c r="K116" s="6">
        <v>0</v>
      </c>
      <c r="L116" s="6">
        <v>5.0000000000000001E-3</v>
      </c>
      <c r="M116" s="6">
        <v>0.74399999999999999</v>
      </c>
      <c r="N116" s="49">
        <v>0</v>
      </c>
      <c r="O116" s="49">
        <v>0.33600000000000002</v>
      </c>
      <c r="P116" s="49">
        <v>0</v>
      </c>
      <c r="Q116" s="49">
        <v>1.3919999999999999</v>
      </c>
      <c r="R116" s="137">
        <v>1.9E-2</v>
      </c>
    </row>
    <row r="117" spans="1:18" x14ac:dyDescent="0.25">
      <c r="A117" s="41"/>
      <c r="B117" s="6" t="s">
        <v>89</v>
      </c>
      <c r="C117" s="6" t="s">
        <v>191</v>
      </c>
      <c r="D117" s="6">
        <v>7.5</v>
      </c>
      <c r="E117" s="6">
        <v>3.6</v>
      </c>
      <c r="F117" s="6">
        <v>0</v>
      </c>
      <c r="G117" s="6">
        <v>60</v>
      </c>
      <c r="H117" s="6">
        <v>0.105</v>
      </c>
      <c r="I117" s="6">
        <v>0.255</v>
      </c>
      <c r="J117" s="6">
        <v>0.6</v>
      </c>
      <c r="K117" s="6">
        <v>3.0000000000000001E-3</v>
      </c>
      <c r="L117" s="6">
        <v>0.09</v>
      </c>
      <c r="M117" s="6">
        <v>9</v>
      </c>
      <c r="N117" s="49">
        <v>0</v>
      </c>
      <c r="O117" s="49">
        <v>12</v>
      </c>
      <c r="P117" s="49">
        <v>6.0000000000000001E-3</v>
      </c>
      <c r="Q117" s="49">
        <v>81</v>
      </c>
      <c r="R117" s="137">
        <v>0.63</v>
      </c>
    </row>
    <row r="118" spans="1:18" ht="28.5" x14ac:dyDescent="0.25">
      <c r="A118" s="23" t="s">
        <v>91</v>
      </c>
      <c r="B118" s="229" t="s">
        <v>92</v>
      </c>
      <c r="C118" s="24">
        <v>100</v>
      </c>
      <c r="D118" s="157">
        <f t="shared" ref="D118:R118" si="18">SUM(D119:D125)</f>
        <v>12.23</v>
      </c>
      <c r="E118" s="157">
        <f t="shared" si="18"/>
        <v>13.09</v>
      </c>
      <c r="F118" s="157">
        <f t="shared" si="18"/>
        <v>6.7770000000000001</v>
      </c>
      <c r="G118" s="157">
        <f t="shared" si="18"/>
        <v>195.32000000000002</v>
      </c>
      <c r="H118" s="157">
        <f t="shared" si="18"/>
        <v>6.5000000000000002E-2</v>
      </c>
      <c r="I118" s="157">
        <f t="shared" si="18"/>
        <v>0.14300000000000002</v>
      </c>
      <c r="J118" s="157">
        <f t="shared" si="18"/>
        <v>0.39</v>
      </c>
      <c r="K118" s="157">
        <f t="shared" si="18"/>
        <v>2.7E-2</v>
      </c>
      <c r="L118" s="157">
        <f t="shared" si="18"/>
        <v>0.43099999999999999</v>
      </c>
      <c r="M118" s="157">
        <f t="shared" si="18"/>
        <v>48.094999999999999</v>
      </c>
      <c r="N118" s="157">
        <f t="shared" si="18"/>
        <v>7.0000000000000001E-3</v>
      </c>
      <c r="O118" s="157">
        <f t="shared" si="18"/>
        <v>20.178000000000001</v>
      </c>
      <c r="P118" s="157">
        <f t="shared" si="18"/>
        <v>2E-3</v>
      </c>
      <c r="Q118" s="157">
        <f t="shared" si="18"/>
        <v>137.97499999999999</v>
      </c>
      <c r="R118" s="158">
        <f t="shared" si="18"/>
        <v>1.8520000000000001</v>
      </c>
    </row>
    <row r="119" spans="1:18" x14ac:dyDescent="0.25">
      <c r="A119" s="98"/>
      <c r="B119" s="5" t="s">
        <v>41</v>
      </c>
      <c r="C119" s="5" t="s">
        <v>219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99">
        <v>0</v>
      </c>
    </row>
    <row r="120" spans="1:18" x14ac:dyDescent="0.25">
      <c r="A120" s="98"/>
      <c r="B120" s="5" t="s">
        <v>93</v>
      </c>
      <c r="C120" s="5" t="s">
        <v>220</v>
      </c>
      <c r="D120" s="5">
        <v>0.62</v>
      </c>
      <c r="E120" s="5">
        <v>0.08</v>
      </c>
      <c r="F120" s="5">
        <v>3.57</v>
      </c>
      <c r="G120" s="5">
        <v>18.71</v>
      </c>
      <c r="H120" s="5">
        <v>1.4999999999999999E-2</v>
      </c>
      <c r="I120" s="5">
        <v>6.0000000000000001E-3</v>
      </c>
      <c r="J120" s="5">
        <v>0</v>
      </c>
      <c r="K120" s="5">
        <v>0</v>
      </c>
      <c r="L120" s="5">
        <v>0.13600000000000001</v>
      </c>
      <c r="M120" s="5">
        <v>2.1619999999999999</v>
      </c>
      <c r="N120" s="51">
        <v>0</v>
      </c>
      <c r="O120" s="51">
        <v>3.46</v>
      </c>
      <c r="P120" s="51">
        <v>1E-3</v>
      </c>
      <c r="Q120" s="51">
        <v>9.1349999999999998</v>
      </c>
      <c r="R120" s="99">
        <v>0.188</v>
      </c>
    </row>
    <row r="121" spans="1:18" x14ac:dyDescent="0.25">
      <c r="A121" s="98"/>
      <c r="B121" s="5" t="s">
        <v>45</v>
      </c>
      <c r="C121" s="71" t="s">
        <v>34</v>
      </c>
      <c r="D121" s="5">
        <v>0.03</v>
      </c>
      <c r="E121" s="5">
        <v>1.48</v>
      </c>
      <c r="F121" s="5">
        <v>0.04</v>
      </c>
      <c r="G121" s="5">
        <v>13.58</v>
      </c>
      <c r="H121" s="5">
        <v>0</v>
      </c>
      <c r="I121" s="5">
        <v>3.0000000000000001E-3</v>
      </c>
      <c r="J121" s="5">
        <v>0</v>
      </c>
      <c r="K121" s="5">
        <v>8.9999999999999993E-3</v>
      </c>
      <c r="L121" s="5">
        <v>0.02</v>
      </c>
      <c r="M121" s="5">
        <v>0.55200000000000005</v>
      </c>
      <c r="N121" s="51">
        <v>0</v>
      </c>
      <c r="O121" s="51">
        <v>0.01</v>
      </c>
      <c r="P121" s="51">
        <v>0</v>
      </c>
      <c r="Q121" s="51">
        <v>0.6</v>
      </c>
      <c r="R121" s="99">
        <v>5.0000000000000001E-3</v>
      </c>
    </row>
    <row r="122" spans="1:18" x14ac:dyDescent="0.25">
      <c r="A122" s="98"/>
      <c r="B122" s="5" t="s">
        <v>33</v>
      </c>
      <c r="C122" s="5" t="s">
        <v>221</v>
      </c>
      <c r="D122" s="5">
        <v>10.4</v>
      </c>
      <c r="E122" s="5">
        <v>5.0999999999999996</v>
      </c>
      <c r="F122" s="5">
        <v>0</v>
      </c>
      <c r="G122" s="5">
        <v>87.36</v>
      </c>
      <c r="H122" s="5">
        <v>3.1E-2</v>
      </c>
      <c r="I122" s="5">
        <v>7.8E-2</v>
      </c>
      <c r="J122" s="5">
        <v>0</v>
      </c>
      <c r="K122" s="5">
        <v>0</v>
      </c>
      <c r="L122" s="5">
        <v>0.20799999999999999</v>
      </c>
      <c r="M122" s="5">
        <v>4.68</v>
      </c>
      <c r="N122" s="51">
        <v>4.0000000000000001E-3</v>
      </c>
      <c r="O122" s="51">
        <v>11.44</v>
      </c>
      <c r="P122" s="51">
        <v>0</v>
      </c>
      <c r="Q122" s="51">
        <v>97.76</v>
      </c>
      <c r="R122" s="99">
        <v>1.4039999999999999</v>
      </c>
    </row>
    <row r="123" spans="1:18" x14ac:dyDescent="0.25">
      <c r="A123" s="98"/>
      <c r="B123" s="5" t="s">
        <v>39</v>
      </c>
      <c r="C123" s="5" t="s">
        <v>222</v>
      </c>
      <c r="D123" s="5">
        <v>0.25</v>
      </c>
      <c r="E123" s="5">
        <v>0.03</v>
      </c>
      <c r="F123" s="5">
        <v>1.66</v>
      </c>
      <c r="G123" s="5">
        <v>8.02</v>
      </c>
      <c r="H123" s="5">
        <v>6.0000000000000001E-3</v>
      </c>
      <c r="I123" s="5">
        <v>2E-3</v>
      </c>
      <c r="J123" s="5">
        <v>0</v>
      </c>
      <c r="K123" s="5">
        <v>0</v>
      </c>
      <c r="L123" s="5">
        <v>4.2999999999999997E-2</v>
      </c>
      <c r="M123" s="5">
        <v>0.57599999999999996</v>
      </c>
      <c r="N123" s="51">
        <v>0</v>
      </c>
      <c r="O123" s="51">
        <v>1.056</v>
      </c>
      <c r="P123" s="51">
        <v>0</v>
      </c>
      <c r="Q123" s="51">
        <v>2.76</v>
      </c>
      <c r="R123" s="99">
        <v>0.05</v>
      </c>
    </row>
    <row r="124" spans="1:18" x14ac:dyDescent="0.25">
      <c r="A124" s="98"/>
      <c r="B124" s="5" t="s">
        <v>94</v>
      </c>
      <c r="C124" s="5" t="s">
        <v>59</v>
      </c>
      <c r="D124" s="5">
        <v>0.87</v>
      </c>
      <c r="E124" s="5">
        <v>0.96</v>
      </c>
      <c r="F124" s="5">
        <v>1.41</v>
      </c>
      <c r="G124" s="5">
        <v>18</v>
      </c>
      <c r="H124" s="5">
        <v>1.2E-2</v>
      </c>
      <c r="I124" s="5">
        <v>4.4999999999999998E-2</v>
      </c>
      <c r="J124" s="5">
        <v>0.39</v>
      </c>
      <c r="K124" s="5">
        <v>7.0000000000000001E-3</v>
      </c>
      <c r="L124" s="5">
        <v>0</v>
      </c>
      <c r="M124" s="5">
        <v>36</v>
      </c>
      <c r="N124" s="51">
        <v>3.0000000000000001E-3</v>
      </c>
      <c r="O124" s="51">
        <v>4.2</v>
      </c>
      <c r="P124" s="51">
        <v>1E-3</v>
      </c>
      <c r="Q124" s="51">
        <v>27</v>
      </c>
      <c r="R124" s="99">
        <v>1.7999999999999999E-2</v>
      </c>
    </row>
    <row r="125" spans="1:18" x14ac:dyDescent="0.25">
      <c r="A125" s="98"/>
      <c r="B125" s="5" t="s">
        <v>45</v>
      </c>
      <c r="C125" s="5" t="s">
        <v>222</v>
      </c>
      <c r="D125" s="5">
        <v>0.06</v>
      </c>
      <c r="E125" s="5">
        <v>5.44</v>
      </c>
      <c r="F125" s="5">
        <v>9.7000000000000003E-2</v>
      </c>
      <c r="G125" s="5">
        <v>49.65</v>
      </c>
      <c r="H125" s="5">
        <v>1E-3</v>
      </c>
      <c r="I125" s="5">
        <v>8.9999999999999993E-3</v>
      </c>
      <c r="J125" s="5">
        <v>0</v>
      </c>
      <c r="K125" s="5">
        <v>1.0999999999999999E-2</v>
      </c>
      <c r="L125" s="5">
        <v>2.4E-2</v>
      </c>
      <c r="M125" s="5">
        <v>4.125</v>
      </c>
      <c r="N125" s="51">
        <v>0</v>
      </c>
      <c r="O125" s="51">
        <v>1.2E-2</v>
      </c>
      <c r="P125" s="51">
        <v>0</v>
      </c>
      <c r="Q125" s="51">
        <v>0.72</v>
      </c>
      <c r="R125" s="99">
        <v>0.187</v>
      </c>
    </row>
    <row r="126" spans="1:18" x14ac:dyDescent="0.25">
      <c r="A126" s="194">
        <v>56</v>
      </c>
      <c r="B126" s="20" t="s">
        <v>164</v>
      </c>
      <c r="C126" s="195" t="s">
        <v>115</v>
      </c>
      <c r="D126" s="195">
        <f>SUM(D127:D130)</f>
        <v>4.91</v>
      </c>
      <c r="E126" s="195">
        <f t="shared" ref="E126:J126" si="19">SUM(E127:E130)</f>
        <v>4.17</v>
      </c>
      <c r="F126" s="195">
        <f t="shared" si="19"/>
        <v>24.009999999999998</v>
      </c>
      <c r="G126" s="195">
        <f t="shared" si="19"/>
        <v>157.58000000000001</v>
      </c>
      <c r="H126" s="196">
        <f t="shared" si="19"/>
        <v>0.17899999999999999</v>
      </c>
      <c r="I126" s="196">
        <f t="shared" si="19"/>
        <v>1.006</v>
      </c>
      <c r="J126" s="195">
        <f t="shared" si="19"/>
        <v>27.115000000000002</v>
      </c>
      <c r="K126" s="195">
        <f>SUM(K127:K130)</f>
        <v>3.5000000000000003E-2</v>
      </c>
      <c r="L126" s="195">
        <f>SUM(L127:L130)</f>
        <v>0.17699999999999999</v>
      </c>
      <c r="M126" s="196">
        <f t="shared" ref="M126:R126" si="20">SUM(M127:M130)</f>
        <v>74.813999999999993</v>
      </c>
      <c r="N126" s="196">
        <f t="shared" si="20"/>
        <v>1.0999999999999999E-2</v>
      </c>
      <c r="O126" s="196">
        <f t="shared" si="20"/>
        <v>37.507999999999996</v>
      </c>
      <c r="P126" s="196">
        <f t="shared" si="20"/>
        <v>1E-3</v>
      </c>
      <c r="Q126" s="196">
        <f t="shared" si="20"/>
        <v>123.44</v>
      </c>
      <c r="R126" s="197">
        <f t="shared" si="20"/>
        <v>1.2289999999999999</v>
      </c>
    </row>
    <row r="127" spans="1:18" x14ac:dyDescent="0.25">
      <c r="A127" s="198"/>
      <c r="B127" s="4" t="s">
        <v>28</v>
      </c>
      <c r="C127" s="39" t="s">
        <v>260</v>
      </c>
      <c r="D127" s="199">
        <v>0.53</v>
      </c>
      <c r="E127" s="199">
        <v>2.65</v>
      </c>
      <c r="F127" s="199">
        <v>21.56</v>
      </c>
      <c r="G127" s="199">
        <v>101.87</v>
      </c>
      <c r="H127" s="199">
        <v>0.159</v>
      </c>
      <c r="I127" s="199">
        <v>0.92600000000000005</v>
      </c>
      <c r="J127" s="199">
        <v>26.46</v>
      </c>
      <c r="K127" s="199">
        <v>4.0000000000000001E-3</v>
      </c>
      <c r="L127" s="199">
        <v>0.13200000000000001</v>
      </c>
      <c r="M127" s="199">
        <v>13.23</v>
      </c>
      <c r="N127" s="200">
        <v>7.0000000000000001E-3</v>
      </c>
      <c r="O127" s="200">
        <v>30.43</v>
      </c>
      <c r="P127" s="200">
        <v>0</v>
      </c>
      <c r="Q127" s="200">
        <v>76.73</v>
      </c>
      <c r="R127" s="201">
        <v>1.19</v>
      </c>
    </row>
    <row r="128" spans="1:18" x14ac:dyDescent="0.25">
      <c r="A128" s="198"/>
      <c r="B128" s="4" t="s">
        <v>45</v>
      </c>
      <c r="C128" s="39" t="s">
        <v>40</v>
      </c>
      <c r="D128" s="199">
        <v>2.77</v>
      </c>
      <c r="E128" s="199">
        <v>0.06</v>
      </c>
      <c r="F128" s="199">
        <v>0.08</v>
      </c>
      <c r="G128" s="199">
        <v>25.47</v>
      </c>
      <c r="H128" s="199">
        <v>0</v>
      </c>
      <c r="I128" s="199">
        <v>5.0000000000000001E-3</v>
      </c>
      <c r="J128" s="199">
        <v>0</v>
      </c>
      <c r="K128" s="199">
        <v>0.02</v>
      </c>
      <c r="L128" s="199">
        <v>4.4999999999999998E-2</v>
      </c>
      <c r="M128" s="199">
        <v>1.1040000000000001</v>
      </c>
      <c r="N128" s="200">
        <v>0</v>
      </c>
      <c r="O128" s="200">
        <v>2.1999999999999999E-2</v>
      </c>
      <c r="P128" s="200">
        <v>0</v>
      </c>
      <c r="Q128" s="200">
        <v>1.35</v>
      </c>
      <c r="R128" s="201">
        <v>8.9999999999999993E-3</v>
      </c>
    </row>
    <row r="129" spans="1:18" x14ac:dyDescent="0.25">
      <c r="A129" s="198"/>
      <c r="B129" s="4" t="s">
        <v>94</v>
      </c>
      <c r="C129" s="39" t="s">
        <v>261</v>
      </c>
      <c r="D129" s="199">
        <v>1.61</v>
      </c>
      <c r="E129" s="199">
        <v>1.46</v>
      </c>
      <c r="F129" s="199">
        <v>2.37</v>
      </c>
      <c r="G129" s="199">
        <v>30.24</v>
      </c>
      <c r="H129" s="199">
        <v>0.02</v>
      </c>
      <c r="I129" s="199">
        <v>7.4999999999999997E-2</v>
      </c>
      <c r="J129" s="199">
        <v>0.65500000000000003</v>
      </c>
      <c r="K129" s="199">
        <v>1.0999999999999999E-2</v>
      </c>
      <c r="L129" s="199">
        <v>0</v>
      </c>
      <c r="M129" s="199">
        <v>60.48</v>
      </c>
      <c r="N129" s="200">
        <v>4.0000000000000001E-3</v>
      </c>
      <c r="O129" s="200">
        <v>7.056</v>
      </c>
      <c r="P129" s="200">
        <v>1E-3</v>
      </c>
      <c r="Q129" s="200">
        <v>45.36</v>
      </c>
      <c r="R129" s="201">
        <v>0.03</v>
      </c>
    </row>
    <row r="130" spans="1:18" x14ac:dyDescent="0.25">
      <c r="A130" s="198"/>
      <c r="B130" s="4" t="s">
        <v>25</v>
      </c>
      <c r="C130" s="39" t="s">
        <v>262</v>
      </c>
      <c r="D130" s="199">
        <v>0</v>
      </c>
      <c r="E130" s="199">
        <v>0</v>
      </c>
      <c r="F130" s="199">
        <v>0</v>
      </c>
      <c r="G130" s="199">
        <v>0</v>
      </c>
      <c r="H130" s="11">
        <v>0</v>
      </c>
      <c r="I130" s="11">
        <v>0</v>
      </c>
      <c r="J130" s="199">
        <v>0</v>
      </c>
      <c r="K130" s="200">
        <v>0</v>
      </c>
      <c r="L130" s="200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7">
        <v>0</v>
      </c>
    </row>
    <row r="131" spans="1:18" ht="28.5" x14ac:dyDescent="0.25">
      <c r="A131" s="53">
        <v>130</v>
      </c>
      <c r="B131" s="229" t="s">
        <v>264</v>
      </c>
      <c r="C131" s="202" t="s">
        <v>97</v>
      </c>
      <c r="D131" s="101">
        <f>SUM(D132:D132)</f>
        <v>1</v>
      </c>
      <c r="E131" s="101">
        <f t="shared" ref="E131:R131" si="21">SUM(E132:E132)</f>
        <v>0</v>
      </c>
      <c r="F131" s="101">
        <f t="shared" si="21"/>
        <v>18.2</v>
      </c>
      <c r="G131" s="101">
        <f t="shared" si="21"/>
        <v>76</v>
      </c>
      <c r="H131" s="101">
        <f t="shared" si="21"/>
        <v>0.02</v>
      </c>
      <c r="I131" s="101">
        <f t="shared" si="21"/>
        <v>0.02</v>
      </c>
      <c r="J131" s="101">
        <f t="shared" si="21"/>
        <v>4</v>
      </c>
      <c r="K131" s="203">
        <f t="shared" si="21"/>
        <v>0</v>
      </c>
      <c r="L131" s="203">
        <f t="shared" si="21"/>
        <v>0.2</v>
      </c>
      <c r="M131" s="203">
        <f t="shared" si="21"/>
        <v>14</v>
      </c>
      <c r="N131" s="203">
        <f t="shared" si="21"/>
        <v>2E-3</v>
      </c>
      <c r="O131" s="203">
        <f t="shared" si="21"/>
        <v>8</v>
      </c>
      <c r="P131" s="203">
        <f t="shared" si="21"/>
        <v>0</v>
      </c>
      <c r="Q131" s="203">
        <f t="shared" si="21"/>
        <v>14</v>
      </c>
      <c r="R131" s="204">
        <f t="shared" si="21"/>
        <v>0.6</v>
      </c>
    </row>
    <row r="132" spans="1:18" ht="15.75" x14ac:dyDescent="0.25">
      <c r="A132" s="144"/>
      <c r="B132" s="5" t="s">
        <v>265</v>
      </c>
      <c r="C132" s="178" t="s">
        <v>54</v>
      </c>
      <c r="D132" s="205">
        <v>1</v>
      </c>
      <c r="E132" s="205">
        <v>0</v>
      </c>
      <c r="F132" s="205">
        <v>18.2</v>
      </c>
      <c r="G132" s="205">
        <v>76</v>
      </c>
      <c r="H132" s="205">
        <v>0.02</v>
      </c>
      <c r="I132" s="205">
        <v>0.02</v>
      </c>
      <c r="J132" s="205">
        <v>4</v>
      </c>
      <c r="K132" s="81">
        <v>0</v>
      </c>
      <c r="L132" s="81">
        <v>0.2</v>
      </c>
      <c r="M132" s="81">
        <v>14</v>
      </c>
      <c r="N132" s="82">
        <v>2E-3</v>
      </c>
      <c r="O132" s="82">
        <v>8</v>
      </c>
      <c r="P132" s="82">
        <v>0</v>
      </c>
      <c r="Q132" s="82">
        <v>14</v>
      </c>
      <c r="R132" s="83">
        <v>0.6</v>
      </c>
    </row>
    <row r="133" spans="1:18" x14ac:dyDescent="0.25">
      <c r="A133" s="23">
        <v>11</v>
      </c>
      <c r="B133" s="229" t="s">
        <v>57</v>
      </c>
      <c r="C133" s="24">
        <v>30</v>
      </c>
      <c r="D133" s="25">
        <f>SUM(D134)</f>
        <v>1.98</v>
      </c>
      <c r="E133" s="25">
        <f t="shared" ref="E133:R133" si="22">SUM(E134)</f>
        <v>0.36</v>
      </c>
      <c r="F133" s="25">
        <f t="shared" si="22"/>
        <v>10.8</v>
      </c>
      <c r="G133" s="25">
        <f t="shared" si="22"/>
        <v>54.3</v>
      </c>
      <c r="H133" s="25">
        <f t="shared" si="22"/>
        <v>5.3999999999999999E-2</v>
      </c>
      <c r="I133" s="25">
        <f t="shared" si="22"/>
        <v>2.4E-2</v>
      </c>
      <c r="J133" s="25">
        <f t="shared" si="22"/>
        <v>0</v>
      </c>
      <c r="K133" s="26">
        <f t="shared" si="22"/>
        <v>0</v>
      </c>
      <c r="L133" s="26">
        <f t="shared" si="22"/>
        <v>0</v>
      </c>
      <c r="M133" s="26">
        <f t="shared" si="22"/>
        <v>0</v>
      </c>
      <c r="N133" s="26">
        <f t="shared" si="22"/>
        <v>0</v>
      </c>
      <c r="O133" s="26">
        <f t="shared" si="22"/>
        <v>0</v>
      </c>
      <c r="P133" s="26">
        <f t="shared" si="22"/>
        <v>0</v>
      </c>
      <c r="Q133" s="26">
        <f t="shared" si="22"/>
        <v>0</v>
      </c>
      <c r="R133" s="26">
        <f t="shared" si="22"/>
        <v>0</v>
      </c>
    </row>
    <row r="134" spans="1:18" x14ac:dyDescent="0.25">
      <c r="A134" s="23"/>
      <c r="B134" s="5" t="s">
        <v>58</v>
      </c>
      <c r="C134" s="28" t="s">
        <v>59</v>
      </c>
      <c r="D134" s="29">
        <v>1.98</v>
      </c>
      <c r="E134" s="29">
        <v>0.36</v>
      </c>
      <c r="F134" s="29">
        <v>10.8</v>
      </c>
      <c r="G134" s="29">
        <v>54.3</v>
      </c>
      <c r="H134" s="29">
        <v>5.3999999999999999E-2</v>
      </c>
      <c r="I134" s="29">
        <v>2.4E-2</v>
      </c>
      <c r="J134" s="29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122">
        <v>0</v>
      </c>
    </row>
    <row r="135" spans="1:18" x14ac:dyDescent="0.25">
      <c r="A135" s="23">
        <v>10</v>
      </c>
      <c r="B135" s="229" t="s">
        <v>42</v>
      </c>
      <c r="C135" s="30" t="s">
        <v>60</v>
      </c>
      <c r="D135" s="25">
        <f>SUM(D136)</f>
        <v>3.16</v>
      </c>
      <c r="E135" s="25">
        <f t="shared" ref="E135:I135" si="23">SUM(E136)</f>
        <v>0.4</v>
      </c>
      <c r="F135" s="25">
        <f t="shared" si="23"/>
        <v>19.32</v>
      </c>
      <c r="G135" s="25">
        <f t="shared" si="23"/>
        <v>94</v>
      </c>
      <c r="H135" s="25">
        <f t="shared" si="23"/>
        <v>6.4000000000000001E-2</v>
      </c>
      <c r="I135" s="25">
        <f t="shared" si="23"/>
        <v>2.4E-2</v>
      </c>
      <c r="J135" s="25">
        <v>0</v>
      </c>
      <c r="K135" s="25">
        <f t="shared" ref="K135:Q135" si="24">SUM(K136)</f>
        <v>0</v>
      </c>
      <c r="L135" s="25">
        <f t="shared" si="24"/>
        <v>0.52</v>
      </c>
      <c r="M135" s="25">
        <f t="shared" si="24"/>
        <v>9.1999999999999993</v>
      </c>
      <c r="N135" s="25">
        <f t="shared" si="24"/>
        <v>1E-3</v>
      </c>
      <c r="O135" s="25">
        <f t="shared" si="24"/>
        <v>13.2</v>
      </c>
      <c r="P135" s="25">
        <f t="shared" si="24"/>
        <v>2E-3</v>
      </c>
      <c r="Q135" s="25">
        <f t="shared" si="24"/>
        <v>34.799999999999997</v>
      </c>
      <c r="R135" s="31">
        <f>SUM(R136)</f>
        <v>0.8</v>
      </c>
    </row>
    <row r="136" spans="1:18" ht="15.75" thickBot="1" x14ac:dyDescent="0.3">
      <c r="A136" s="55"/>
      <c r="B136" s="232" t="s">
        <v>42</v>
      </c>
      <c r="C136" s="56" t="s">
        <v>61</v>
      </c>
      <c r="D136" s="57">
        <v>3.16</v>
      </c>
      <c r="E136" s="57">
        <v>0.4</v>
      </c>
      <c r="F136" s="57">
        <v>19.32</v>
      </c>
      <c r="G136" s="57">
        <v>94</v>
      </c>
      <c r="H136" s="57">
        <v>6.4000000000000001E-2</v>
      </c>
      <c r="I136" s="57">
        <v>2.4E-2</v>
      </c>
      <c r="J136" s="57">
        <v>0</v>
      </c>
      <c r="K136" s="57">
        <v>0</v>
      </c>
      <c r="L136" s="57">
        <v>0.52</v>
      </c>
      <c r="M136" s="57">
        <v>9.1999999999999993</v>
      </c>
      <c r="N136" s="58">
        <v>1E-3</v>
      </c>
      <c r="O136" s="58">
        <v>13.2</v>
      </c>
      <c r="P136" s="58">
        <v>2E-3</v>
      </c>
      <c r="Q136" s="58">
        <v>34.799999999999997</v>
      </c>
      <c r="R136" s="59">
        <v>0.8</v>
      </c>
    </row>
    <row r="137" spans="1:18" ht="16.5" thickBot="1" x14ac:dyDescent="0.3">
      <c r="A137" s="266" t="s">
        <v>62</v>
      </c>
      <c r="B137" s="267"/>
      <c r="C137" s="268"/>
      <c r="D137" s="149">
        <f t="shared" ref="D137:R137" si="25">SUM(D106,D111,D118,D126,D91,D133,D135,)</f>
        <v>33.234999999999999</v>
      </c>
      <c r="E137" s="149">
        <f t="shared" si="25"/>
        <v>27.18</v>
      </c>
      <c r="F137" s="149">
        <f t="shared" si="25"/>
        <v>120.483</v>
      </c>
      <c r="G137" s="149">
        <f t="shared" si="25"/>
        <v>865.24</v>
      </c>
      <c r="H137" s="149">
        <f t="shared" si="25"/>
        <v>0.57099999999999995</v>
      </c>
      <c r="I137" s="149">
        <f t="shared" si="25"/>
        <v>1.76</v>
      </c>
      <c r="J137" s="149">
        <f t="shared" si="25"/>
        <v>43.279000000000003</v>
      </c>
      <c r="K137" s="149">
        <f t="shared" si="25"/>
        <v>1.448</v>
      </c>
      <c r="L137" s="149">
        <f t="shared" si="25"/>
        <v>1.655</v>
      </c>
      <c r="M137" s="149">
        <f t="shared" si="25"/>
        <v>191.447</v>
      </c>
      <c r="N137" s="149">
        <f t="shared" si="25"/>
        <v>2.6000000000000002E-2</v>
      </c>
      <c r="O137" s="149">
        <f t="shared" si="25"/>
        <v>121.36199999999999</v>
      </c>
      <c r="P137" s="149">
        <f t="shared" si="25"/>
        <v>1.1000000000000001E-2</v>
      </c>
      <c r="Q137" s="149">
        <f t="shared" si="25"/>
        <v>441.58699999999999</v>
      </c>
      <c r="R137" s="150">
        <f t="shared" si="25"/>
        <v>5.992</v>
      </c>
    </row>
    <row r="138" spans="1:18" ht="15.75" x14ac:dyDescent="0.25">
      <c r="A138" s="124"/>
      <c r="B138" s="124"/>
      <c r="C138" s="124"/>
      <c r="D138" s="125"/>
      <c r="E138" s="125"/>
      <c r="F138" s="125"/>
      <c r="G138" s="125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</row>
    <row r="139" spans="1:18" ht="15.75" x14ac:dyDescent="0.25">
      <c r="A139" s="124"/>
      <c r="B139" s="124"/>
      <c r="C139" s="124"/>
      <c r="D139" s="125"/>
      <c r="E139" s="125"/>
      <c r="F139" s="125"/>
      <c r="G139" s="125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</row>
    <row r="140" spans="1:18" ht="15.75" x14ac:dyDescent="0.25">
      <c r="A140" s="124"/>
      <c r="B140" s="124"/>
      <c r="C140" s="124"/>
      <c r="D140" s="125"/>
      <c r="E140" s="125"/>
      <c r="F140" s="125"/>
      <c r="G140" s="125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</row>
    <row r="141" spans="1:18" ht="15.75" x14ac:dyDescent="0.25">
      <c r="A141" s="124"/>
      <c r="B141" s="124"/>
      <c r="C141" s="124"/>
      <c r="D141" s="125"/>
      <c r="E141" s="125"/>
      <c r="F141" s="125"/>
      <c r="G141" s="125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</row>
    <row r="142" spans="1:18" ht="15.75" x14ac:dyDescent="0.25">
      <c r="A142" s="124"/>
      <c r="B142" s="124"/>
      <c r="C142" s="124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</row>
    <row r="143" spans="1:18" ht="15.75" x14ac:dyDescent="0.25">
      <c r="A143" s="124"/>
      <c r="B143" s="124"/>
      <c r="C143" s="124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</row>
    <row r="144" spans="1:18" ht="15.75" x14ac:dyDescent="0.25">
      <c r="A144" s="124"/>
      <c r="B144" s="124"/>
      <c r="C144" s="124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</row>
    <row r="145" spans="1:18" x14ac:dyDescent="0.25">
      <c r="A145" s="206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</row>
    <row r="146" spans="1:18" ht="15.75" thickBot="1" x14ac:dyDescent="0.3">
      <c r="A146" s="254" t="s">
        <v>101</v>
      </c>
      <c r="B146" s="254"/>
      <c r="C146" s="254"/>
      <c r="D146" s="254"/>
      <c r="E146" s="254"/>
      <c r="F146" s="254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54"/>
      <c r="R146" s="254"/>
    </row>
    <row r="147" spans="1:18" x14ac:dyDescent="0.25">
      <c r="A147" s="269" t="s">
        <v>176</v>
      </c>
      <c r="B147" s="244" t="s">
        <v>177</v>
      </c>
      <c r="C147" s="244" t="s">
        <v>3</v>
      </c>
      <c r="D147" s="244" t="s">
        <v>4</v>
      </c>
      <c r="E147" s="244"/>
      <c r="F147" s="244"/>
      <c r="G147" s="240" t="s">
        <v>5</v>
      </c>
      <c r="H147" s="245" t="s">
        <v>6</v>
      </c>
      <c r="I147" s="246"/>
      <c r="J147" s="246"/>
      <c r="K147" s="246"/>
      <c r="L147" s="247"/>
      <c r="M147" s="240" t="s">
        <v>7</v>
      </c>
      <c r="N147" s="245"/>
      <c r="O147" s="245"/>
      <c r="P147" s="245"/>
      <c r="Q147" s="245"/>
      <c r="R147" s="242"/>
    </row>
    <row r="148" spans="1:18" ht="29.25" thickBot="1" x14ac:dyDescent="0.3">
      <c r="A148" s="270"/>
      <c r="B148" s="248"/>
      <c r="C148" s="248"/>
      <c r="D148" s="109" t="s">
        <v>178</v>
      </c>
      <c r="E148" s="109" t="s">
        <v>179</v>
      </c>
      <c r="F148" s="109" t="s">
        <v>180</v>
      </c>
      <c r="G148" s="250"/>
      <c r="H148" s="1" t="s">
        <v>11</v>
      </c>
      <c r="I148" s="1" t="s">
        <v>12</v>
      </c>
      <c r="J148" s="1" t="s">
        <v>13</v>
      </c>
      <c r="K148" s="1" t="s">
        <v>14</v>
      </c>
      <c r="L148" s="1" t="s">
        <v>15</v>
      </c>
      <c r="M148" s="1" t="s">
        <v>16</v>
      </c>
      <c r="N148" s="2" t="s">
        <v>17</v>
      </c>
      <c r="O148" s="2" t="s">
        <v>18</v>
      </c>
      <c r="P148" s="2" t="s">
        <v>19</v>
      </c>
      <c r="Q148" s="2" t="s">
        <v>20</v>
      </c>
      <c r="R148" s="3" t="s">
        <v>21</v>
      </c>
    </row>
    <row r="149" spans="1:18" ht="30.75" customHeight="1" x14ac:dyDescent="0.25">
      <c r="A149" s="151">
        <v>11</v>
      </c>
      <c r="B149" s="235" t="s">
        <v>102</v>
      </c>
      <c r="C149" s="152" t="s">
        <v>128</v>
      </c>
      <c r="D149" s="153">
        <f t="shared" ref="D149:R149" si="26">SUM(D150:D153)</f>
        <v>1.65</v>
      </c>
      <c r="E149" s="153">
        <f t="shared" si="26"/>
        <v>7.09</v>
      </c>
      <c r="F149" s="153">
        <f t="shared" si="26"/>
        <v>4.8599999999999994</v>
      </c>
      <c r="G149" s="153">
        <f t="shared" si="26"/>
        <v>90.93</v>
      </c>
      <c r="H149" s="153">
        <f t="shared" si="26"/>
        <v>3.3000000000000002E-2</v>
      </c>
      <c r="I149" s="153">
        <f t="shared" si="26"/>
        <v>4.2999999999999997E-2</v>
      </c>
      <c r="J149" s="153">
        <f t="shared" si="26"/>
        <v>36.944000000000003</v>
      </c>
      <c r="K149" s="153">
        <f t="shared" si="26"/>
        <v>0.32200000000000001</v>
      </c>
      <c r="L149" s="153">
        <f t="shared" si="26"/>
        <v>0.78900000000000003</v>
      </c>
      <c r="M149" s="153">
        <f t="shared" si="26"/>
        <v>46.56</v>
      </c>
      <c r="N149" s="153">
        <f t="shared" si="26"/>
        <v>3.0000000000000001E-3</v>
      </c>
      <c r="O149" s="153">
        <f t="shared" si="26"/>
        <v>18.880000000000003</v>
      </c>
      <c r="P149" s="153">
        <f t="shared" si="26"/>
        <v>0</v>
      </c>
      <c r="Q149" s="153">
        <f t="shared" si="26"/>
        <v>33.6</v>
      </c>
      <c r="R149" s="154">
        <f t="shared" si="26"/>
        <v>0.59199999999999997</v>
      </c>
    </row>
    <row r="150" spans="1:18" x14ac:dyDescent="0.25">
      <c r="A150" s="155"/>
      <c r="B150" s="71" t="s">
        <v>70</v>
      </c>
      <c r="C150" s="156" t="s">
        <v>223</v>
      </c>
      <c r="D150" s="68">
        <v>1.44</v>
      </c>
      <c r="E150" s="68">
        <v>0.08</v>
      </c>
      <c r="F150" s="68">
        <v>3.76</v>
      </c>
      <c r="G150" s="68">
        <v>22.4</v>
      </c>
      <c r="H150" s="68">
        <v>2.4E-2</v>
      </c>
      <c r="I150" s="68">
        <v>3.2000000000000001E-2</v>
      </c>
      <c r="J150" s="68">
        <v>36</v>
      </c>
      <c r="K150" s="68">
        <v>2E-3</v>
      </c>
      <c r="L150" s="68">
        <v>0.08</v>
      </c>
      <c r="M150" s="68">
        <v>38.4</v>
      </c>
      <c r="N150" s="69">
        <v>2E-3</v>
      </c>
      <c r="O150" s="69">
        <v>12.8</v>
      </c>
      <c r="P150" s="69">
        <v>0</v>
      </c>
      <c r="Q150" s="69">
        <v>24.8</v>
      </c>
      <c r="R150" s="70">
        <v>0.48</v>
      </c>
    </row>
    <row r="151" spans="1:18" x14ac:dyDescent="0.25">
      <c r="A151" s="155"/>
      <c r="B151" s="71" t="s">
        <v>66</v>
      </c>
      <c r="C151" s="156" t="s">
        <v>203</v>
      </c>
      <c r="D151" s="91">
        <v>0.21</v>
      </c>
      <c r="E151" s="91">
        <v>0.02</v>
      </c>
      <c r="F151" s="91">
        <v>1.1000000000000001</v>
      </c>
      <c r="G151" s="91">
        <v>5.6</v>
      </c>
      <c r="H151" s="91">
        <v>8.9999999999999993E-3</v>
      </c>
      <c r="I151" s="91">
        <v>1.0999999999999999E-2</v>
      </c>
      <c r="J151" s="91">
        <v>0.94399999999999995</v>
      </c>
      <c r="K151" s="91">
        <v>0.32</v>
      </c>
      <c r="L151" s="91">
        <v>6.4000000000000001E-2</v>
      </c>
      <c r="M151" s="91">
        <v>8.16</v>
      </c>
      <c r="N151" s="134">
        <v>1E-3</v>
      </c>
      <c r="O151" s="134">
        <v>6.08</v>
      </c>
      <c r="P151" s="134">
        <v>0</v>
      </c>
      <c r="Q151" s="134">
        <v>8.8000000000000007</v>
      </c>
      <c r="R151" s="135">
        <v>0.112</v>
      </c>
    </row>
    <row r="152" spans="1:18" x14ac:dyDescent="0.25">
      <c r="A152" s="155"/>
      <c r="B152" s="71" t="s">
        <v>24</v>
      </c>
      <c r="C152" s="156" t="s">
        <v>142</v>
      </c>
      <c r="D152" s="68">
        <v>0</v>
      </c>
      <c r="E152" s="68">
        <v>6.99</v>
      </c>
      <c r="F152" s="68">
        <v>0</v>
      </c>
      <c r="G152" s="68">
        <v>62.93</v>
      </c>
      <c r="H152" s="68">
        <v>0</v>
      </c>
      <c r="I152" s="68">
        <v>0</v>
      </c>
      <c r="J152" s="68">
        <v>0</v>
      </c>
      <c r="K152" s="68">
        <v>0</v>
      </c>
      <c r="L152" s="91">
        <v>0.64500000000000002</v>
      </c>
      <c r="M152" s="68">
        <v>0</v>
      </c>
      <c r="N152" s="68">
        <v>0</v>
      </c>
      <c r="O152" s="68">
        <v>0</v>
      </c>
      <c r="P152" s="68">
        <v>0</v>
      </c>
      <c r="Q152" s="68">
        <v>0</v>
      </c>
      <c r="R152" s="70">
        <v>0</v>
      </c>
    </row>
    <row r="153" spans="1:18" x14ac:dyDescent="0.25">
      <c r="A153" s="155"/>
      <c r="B153" s="71" t="s">
        <v>25</v>
      </c>
      <c r="C153" s="156" t="s">
        <v>182</v>
      </c>
      <c r="D153" s="68">
        <v>0</v>
      </c>
      <c r="E153" s="68">
        <v>0</v>
      </c>
      <c r="F153" s="68">
        <v>0</v>
      </c>
      <c r="G153" s="68">
        <v>0</v>
      </c>
      <c r="H153" s="68">
        <v>0</v>
      </c>
      <c r="I153" s="68">
        <v>0</v>
      </c>
      <c r="J153" s="68">
        <v>0</v>
      </c>
      <c r="K153" s="68">
        <v>0</v>
      </c>
      <c r="L153" s="68">
        <v>0</v>
      </c>
      <c r="M153" s="68">
        <v>0</v>
      </c>
      <c r="N153" s="68">
        <v>0</v>
      </c>
      <c r="O153" s="68">
        <v>0</v>
      </c>
      <c r="P153" s="68">
        <v>0</v>
      </c>
      <c r="Q153" s="68">
        <v>0</v>
      </c>
      <c r="R153" s="70">
        <v>0</v>
      </c>
    </row>
    <row r="154" spans="1:18" x14ac:dyDescent="0.25">
      <c r="A154" s="23" t="s">
        <v>224</v>
      </c>
      <c r="B154" s="229" t="s">
        <v>103</v>
      </c>
      <c r="C154" s="96" t="s">
        <v>185</v>
      </c>
      <c r="D154" s="157">
        <f t="shared" ref="D154:R154" si="27">SUM(D155:D160)</f>
        <v>15.010000000000002</v>
      </c>
      <c r="E154" s="157">
        <f t="shared" si="27"/>
        <v>5.3620000000000001</v>
      </c>
      <c r="F154" s="157">
        <f t="shared" si="27"/>
        <v>20.059999999999999</v>
      </c>
      <c r="G154" s="157">
        <f t="shared" si="27"/>
        <v>189.15</v>
      </c>
      <c r="H154" s="157">
        <f t="shared" si="27"/>
        <v>0.251</v>
      </c>
      <c r="I154" s="157">
        <f t="shared" si="27"/>
        <v>0.97200000000000009</v>
      </c>
      <c r="J154" s="157">
        <f t="shared" si="27"/>
        <v>24.802</v>
      </c>
      <c r="K154" s="157">
        <f t="shared" si="27"/>
        <v>0.23300000000000001</v>
      </c>
      <c r="L154" s="157">
        <f t="shared" si="27"/>
        <v>1.0010000000000001</v>
      </c>
      <c r="M154" s="157">
        <f t="shared" si="27"/>
        <v>39.35</v>
      </c>
      <c r="N154" s="157">
        <f t="shared" si="27"/>
        <v>7.8E-2</v>
      </c>
      <c r="O154" s="157">
        <f t="shared" si="27"/>
        <v>59.464999999999996</v>
      </c>
      <c r="P154" s="157">
        <f t="shared" si="27"/>
        <v>1.4E-2</v>
      </c>
      <c r="Q154" s="157">
        <f t="shared" si="27"/>
        <v>288.95</v>
      </c>
      <c r="R154" s="158">
        <f t="shared" si="27"/>
        <v>2.2619999999999996</v>
      </c>
    </row>
    <row r="155" spans="1:18" x14ac:dyDescent="0.25">
      <c r="A155" s="98"/>
      <c r="B155" s="5" t="s">
        <v>28</v>
      </c>
      <c r="C155" s="159" t="s">
        <v>225</v>
      </c>
      <c r="D155" s="5">
        <v>2.25</v>
      </c>
      <c r="E155" s="5">
        <v>0.45</v>
      </c>
      <c r="F155" s="5">
        <v>18.34</v>
      </c>
      <c r="G155" s="5">
        <v>86.62</v>
      </c>
      <c r="H155" s="5">
        <v>0.13500000000000001</v>
      </c>
      <c r="I155" s="5">
        <v>0.78700000000000003</v>
      </c>
      <c r="J155" s="5">
        <v>22.5</v>
      </c>
      <c r="K155" s="5">
        <v>3.0000000000000001E-3</v>
      </c>
      <c r="L155" s="5">
        <v>0.11</v>
      </c>
      <c r="M155" s="5">
        <v>11.25</v>
      </c>
      <c r="N155" s="51">
        <v>6.0000000000000001E-3</v>
      </c>
      <c r="O155" s="51">
        <v>25.87</v>
      </c>
      <c r="P155" s="51">
        <v>0</v>
      </c>
      <c r="Q155" s="51">
        <v>65.25</v>
      </c>
      <c r="R155" s="99">
        <v>1.01</v>
      </c>
    </row>
    <row r="156" spans="1:18" x14ac:dyDescent="0.25">
      <c r="A156" s="98"/>
      <c r="B156" s="5" t="s">
        <v>23</v>
      </c>
      <c r="C156" s="72" t="s">
        <v>187</v>
      </c>
      <c r="D156" s="63">
        <v>0.14000000000000001</v>
      </c>
      <c r="E156" s="63">
        <v>0</v>
      </c>
      <c r="F156" s="63">
        <v>0.91</v>
      </c>
      <c r="G156" s="63">
        <v>4</v>
      </c>
      <c r="H156" s="63">
        <v>4.0000000000000001E-3</v>
      </c>
      <c r="I156" s="63">
        <v>2E-3</v>
      </c>
      <c r="J156" s="63">
        <v>1</v>
      </c>
      <c r="K156" s="63">
        <v>0</v>
      </c>
      <c r="L156" s="63">
        <v>0.02</v>
      </c>
      <c r="M156" s="63">
        <v>3.1</v>
      </c>
      <c r="N156" s="64">
        <v>0</v>
      </c>
      <c r="O156" s="64">
        <v>1.4</v>
      </c>
      <c r="P156" s="64">
        <v>0</v>
      </c>
      <c r="Q156" s="64">
        <v>5.8</v>
      </c>
      <c r="R156" s="65">
        <v>0.08</v>
      </c>
    </row>
    <row r="157" spans="1:18" x14ac:dyDescent="0.25">
      <c r="A157" s="98"/>
      <c r="B157" s="5" t="s">
        <v>37</v>
      </c>
      <c r="C157" s="28" t="s">
        <v>226</v>
      </c>
      <c r="D157" s="63">
        <v>8.6</v>
      </c>
      <c r="E157" s="63">
        <v>0.32200000000000001</v>
      </c>
      <c r="F157" s="63">
        <v>0</v>
      </c>
      <c r="G157" s="63">
        <v>37.08</v>
      </c>
      <c r="H157" s="63">
        <v>4.8000000000000001E-2</v>
      </c>
      <c r="I157" s="63">
        <v>3.6999999999999998E-2</v>
      </c>
      <c r="J157" s="63">
        <v>0.53700000000000003</v>
      </c>
      <c r="K157" s="63">
        <v>5.0000000000000001E-3</v>
      </c>
      <c r="L157" s="63">
        <v>0.48399999999999999</v>
      </c>
      <c r="M157" s="63">
        <v>13.45</v>
      </c>
      <c r="N157" s="64">
        <v>7.1999999999999995E-2</v>
      </c>
      <c r="O157" s="64">
        <v>16.12</v>
      </c>
      <c r="P157" s="64">
        <v>1.2E-2</v>
      </c>
      <c r="Q157" s="64">
        <v>112.9</v>
      </c>
      <c r="R157" s="65">
        <v>1.075</v>
      </c>
    </row>
    <row r="158" spans="1:18" x14ac:dyDescent="0.25">
      <c r="A158" s="98"/>
      <c r="B158" s="5" t="s">
        <v>30</v>
      </c>
      <c r="C158" s="72" t="s">
        <v>188</v>
      </c>
      <c r="D158" s="63">
        <v>0.01</v>
      </c>
      <c r="E158" s="63">
        <v>9.2999999999999999E-2</v>
      </c>
      <c r="F158" s="63">
        <v>0.72</v>
      </c>
      <c r="G158" s="63">
        <v>3.4</v>
      </c>
      <c r="H158" s="63">
        <v>6.0000000000000001E-3</v>
      </c>
      <c r="I158" s="63">
        <v>7.0000000000000001E-3</v>
      </c>
      <c r="J158" s="63">
        <v>0.59</v>
      </c>
      <c r="K158" s="63">
        <v>0.2</v>
      </c>
      <c r="L158" s="63">
        <v>0.04</v>
      </c>
      <c r="M158" s="63">
        <v>5.0999999999999996</v>
      </c>
      <c r="N158" s="64">
        <v>0</v>
      </c>
      <c r="O158" s="64">
        <v>3.8</v>
      </c>
      <c r="P158" s="64">
        <v>0</v>
      </c>
      <c r="Q158" s="64">
        <v>5.5</v>
      </c>
      <c r="R158" s="65">
        <v>7.0000000000000007E-2</v>
      </c>
    </row>
    <row r="159" spans="1:18" x14ac:dyDescent="0.25">
      <c r="A159" s="98"/>
      <c r="B159" s="5" t="s">
        <v>45</v>
      </c>
      <c r="C159" s="160" t="s">
        <v>84</v>
      </c>
      <c r="D159" s="5">
        <v>0.06</v>
      </c>
      <c r="E159" s="5">
        <v>3.08</v>
      </c>
      <c r="F159" s="5">
        <v>0.09</v>
      </c>
      <c r="G159" s="5">
        <v>28.3</v>
      </c>
      <c r="H159" s="5">
        <v>0</v>
      </c>
      <c r="I159" s="5">
        <v>6.0000000000000001E-3</v>
      </c>
      <c r="J159" s="5">
        <v>0</v>
      </c>
      <c r="K159" s="5">
        <v>2.1999999999999999E-2</v>
      </c>
      <c r="L159" s="5">
        <v>0.05</v>
      </c>
      <c r="M159" s="5">
        <v>1.2</v>
      </c>
      <c r="N159" s="51">
        <v>0</v>
      </c>
      <c r="O159" s="51">
        <v>2.5000000000000001E-2</v>
      </c>
      <c r="P159" s="51">
        <v>0</v>
      </c>
      <c r="Q159" s="51">
        <v>1.5</v>
      </c>
      <c r="R159" s="99">
        <v>0.01</v>
      </c>
    </row>
    <row r="160" spans="1:18" x14ac:dyDescent="0.25">
      <c r="A160" s="98"/>
      <c r="B160" s="5" t="s">
        <v>44</v>
      </c>
      <c r="C160" s="28" t="s">
        <v>227</v>
      </c>
      <c r="D160" s="63">
        <v>3.95</v>
      </c>
      <c r="E160" s="63">
        <v>1.417</v>
      </c>
      <c r="F160" s="63">
        <v>0</v>
      </c>
      <c r="G160" s="63">
        <v>29.75</v>
      </c>
      <c r="H160" s="63">
        <v>5.8000000000000003E-2</v>
      </c>
      <c r="I160" s="63">
        <v>0.13300000000000001</v>
      </c>
      <c r="J160" s="63">
        <v>0.17499999999999999</v>
      </c>
      <c r="K160" s="63">
        <v>3.0000000000000001E-3</v>
      </c>
      <c r="L160" s="63">
        <v>0.29699999999999999</v>
      </c>
      <c r="M160" s="63">
        <v>5.25</v>
      </c>
      <c r="N160" s="64">
        <v>0</v>
      </c>
      <c r="O160" s="64">
        <v>12.25</v>
      </c>
      <c r="P160" s="64">
        <v>2E-3</v>
      </c>
      <c r="Q160" s="64">
        <v>98</v>
      </c>
      <c r="R160" s="65">
        <v>1.7000000000000001E-2</v>
      </c>
    </row>
    <row r="161" spans="1:18" ht="15.75" x14ac:dyDescent="0.25">
      <c r="A161" s="53">
        <v>276</v>
      </c>
      <c r="B161" s="228" t="s">
        <v>104</v>
      </c>
      <c r="C161" s="42" t="s">
        <v>97</v>
      </c>
      <c r="D161" s="73">
        <f t="shared" ref="D161:R161" si="28">SUM(D162:D167)</f>
        <v>24.84</v>
      </c>
      <c r="E161" s="73">
        <f t="shared" si="28"/>
        <v>22.62</v>
      </c>
      <c r="F161" s="73">
        <f t="shared" si="28"/>
        <v>22.05</v>
      </c>
      <c r="G161" s="73">
        <f t="shared" si="28"/>
        <v>391.65999999999997</v>
      </c>
      <c r="H161" s="73">
        <f t="shared" si="28"/>
        <v>0.17699999999999999</v>
      </c>
      <c r="I161" s="73">
        <f t="shared" si="28"/>
        <v>0.92699999999999994</v>
      </c>
      <c r="J161" s="73">
        <f t="shared" si="28"/>
        <v>28.914999999999999</v>
      </c>
      <c r="K161" s="73">
        <f t="shared" si="28"/>
        <v>5.3999999999999999E-2</v>
      </c>
      <c r="L161" s="73">
        <f t="shared" si="28"/>
        <v>0.754</v>
      </c>
      <c r="M161" s="73">
        <f t="shared" si="28"/>
        <v>22.735999999999997</v>
      </c>
      <c r="N161" s="73">
        <f t="shared" si="28"/>
        <v>1.4999999999999999E-2</v>
      </c>
      <c r="O161" s="73">
        <f t="shared" si="28"/>
        <v>58.446999999999996</v>
      </c>
      <c r="P161" s="73">
        <f t="shared" si="28"/>
        <v>0</v>
      </c>
      <c r="Q161" s="73">
        <f t="shared" si="28"/>
        <v>303.90599999999995</v>
      </c>
      <c r="R161" s="73">
        <f t="shared" si="28"/>
        <v>2.4780000000000002</v>
      </c>
    </row>
    <row r="162" spans="1:18" ht="15.75" customHeight="1" x14ac:dyDescent="0.25">
      <c r="A162" s="53"/>
      <c r="B162" s="6" t="s">
        <v>105</v>
      </c>
      <c r="C162" s="74" t="s">
        <v>106</v>
      </c>
      <c r="D162" s="47">
        <v>21.81</v>
      </c>
      <c r="E162" s="47">
        <v>18.760000000000002</v>
      </c>
      <c r="F162" s="47">
        <v>0</v>
      </c>
      <c r="G162" s="47">
        <v>255.67</v>
      </c>
      <c r="H162" s="75">
        <v>2.8000000000000001E-2</v>
      </c>
      <c r="I162" s="75">
        <v>7.0000000000000007E-2</v>
      </c>
      <c r="J162" s="47">
        <v>0</v>
      </c>
      <c r="K162" s="47">
        <v>0</v>
      </c>
      <c r="L162" s="47">
        <v>0.46899999999999997</v>
      </c>
      <c r="M162" s="75">
        <v>4.266</v>
      </c>
      <c r="N162" s="76">
        <v>8.0000000000000002E-3</v>
      </c>
      <c r="O162" s="76">
        <v>25.08</v>
      </c>
      <c r="P162" s="76">
        <v>0</v>
      </c>
      <c r="Q162" s="76">
        <v>220.48</v>
      </c>
      <c r="R162" s="77">
        <v>1.28</v>
      </c>
    </row>
    <row r="163" spans="1:18" ht="15.75" x14ac:dyDescent="0.25">
      <c r="A163" s="53"/>
      <c r="B163" s="6" t="s">
        <v>28</v>
      </c>
      <c r="C163" s="74" t="s">
        <v>107</v>
      </c>
      <c r="D163" s="47">
        <v>2.38</v>
      </c>
      <c r="E163" s="47">
        <v>0.48</v>
      </c>
      <c r="F163" s="47">
        <v>19.41</v>
      </c>
      <c r="G163" s="47">
        <v>91.71</v>
      </c>
      <c r="H163" s="75">
        <v>0.14399999999999999</v>
      </c>
      <c r="I163" s="75">
        <v>0.84</v>
      </c>
      <c r="J163" s="47">
        <v>23.82</v>
      </c>
      <c r="K163" s="47">
        <v>3.0000000000000001E-3</v>
      </c>
      <c r="L163" s="47">
        <v>0.11899999999999999</v>
      </c>
      <c r="M163" s="75">
        <v>12</v>
      </c>
      <c r="N163" s="76">
        <v>6.0000000000000001E-3</v>
      </c>
      <c r="O163" s="76">
        <v>27.39</v>
      </c>
      <c r="P163" s="76">
        <v>0</v>
      </c>
      <c r="Q163" s="76">
        <v>69.8</v>
      </c>
      <c r="R163" s="77">
        <v>1.08</v>
      </c>
    </row>
    <row r="164" spans="1:18" ht="15.75" x14ac:dyDescent="0.25">
      <c r="A164" s="53"/>
      <c r="B164" s="6" t="s">
        <v>47</v>
      </c>
      <c r="C164" s="74" t="s">
        <v>108</v>
      </c>
      <c r="D164" s="47">
        <v>0.14000000000000001</v>
      </c>
      <c r="E164" s="47">
        <v>0.02</v>
      </c>
      <c r="F164" s="47">
        <v>0.82</v>
      </c>
      <c r="G164" s="47">
        <v>4.0999999999999996</v>
      </c>
      <c r="H164" s="75">
        <v>5.0000000000000001E-3</v>
      </c>
      <c r="I164" s="75">
        <v>3.0000000000000001E-3</v>
      </c>
      <c r="J164" s="47">
        <v>1</v>
      </c>
      <c r="K164" s="47">
        <v>0</v>
      </c>
      <c r="L164" s="47">
        <v>0.02</v>
      </c>
      <c r="M164" s="75">
        <v>3.72</v>
      </c>
      <c r="N164" s="76">
        <v>0</v>
      </c>
      <c r="O164" s="76">
        <v>1.4</v>
      </c>
      <c r="P164" s="76">
        <v>0</v>
      </c>
      <c r="Q164" s="76">
        <v>5.8</v>
      </c>
      <c r="R164" s="77">
        <v>9.6000000000000002E-2</v>
      </c>
    </row>
    <row r="165" spans="1:18" ht="15.75" x14ac:dyDescent="0.25">
      <c r="A165" s="53"/>
      <c r="B165" s="6" t="s">
        <v>109</v>
      </c>
      <c r="C165" s="74" t="s">
        <v>110</v>
      </c>
      <c r="D165" s="47">
        <v>0.44</v>
      </c>
      <c r="E165" s="47">
        <v>0</v>
      </c>
      <c r="F165" s="47">
        <v>1.73</v>
      </c>
      <c r="G165" s="47">
        <v>9.2799999999999994</v>
      </c>
      <c r="H165" s="75">
        <v>0</v>
      </c>
      <c r="I165" s="75">
        <v>7.0000000000000001E-3</v>
      </c>
      <c r="J165" s="47">
        <v>4.0949999999999998</v>
      </c>
      <c r="K165" s="47">
        <v>2.7E-2</v>
      </c>
      <c r="L165" s="47">
        <v>9.0999999999999998E-2</v>
      </c>
      <c r="M165" s="75">
        <v>1.44</v>
      </c>
      <c r="N165" s="76">
        <v>1E-3</v>
      </c>
      <c r="O165" s="76">
        <v>4.55</v>
      </c>
      <c r="P165" s="76">
        <v>0</v>
      </c>
      <c r="Q165" s="76">
        <v>6.1879999999999997</v>
      </c>
      <c r="R165" s="77">
        <v>1.2E-2</v>
      </c>
    </row>
    <row r="166" spans="1:18" ht="15.75" x14ac:dyDescent="0.25">
      <c r="A166" s="53"/>
      <c r="B166" s="6" t="s">
        <v>45</v>
      </c>
      <c r="C166" s="74" t="s">
        <v>111</v>
      </c>
      <c r="D166" s="47">
        <v>7.0000000000000007E-2</v>
      </c>
      <c r="E166" s="47">
        <v>3.36</v>
      </c>
      <c r="F166" s="47">
        <v>0.09</v>
      </c>
      <c r="G166" s="47">
        <v>30.9</v>
      </c>
      <c r="H166" s="75">
        <v>0</v>
      </c>
      <c r="I166" s="75">
        <v>7.0000000000000001E-3</v>
      </c>
      <c r="J166" s="47">
        <v>0</v>
      </c>
      <c r="K166" s="47">
        <v>2.4E-2</v>
      </c>
      <c r="L166" s="47">
        <v>5.5E-2</v>
      </c>
      <c r="M166" s="75">
        <v>1.31</v>
      </c>
      <c r="N166" s="76">
        <v>0</v>
      </c>
      <c r="O166" s="76">
        <v>2.7E-2</v>
      </c>
      <c r="P166" s="76">
        <v>0</v>
      </c>
      <c r="Q166" s="76">
        <v>1.6379999999999999</v>
      </c>
      <c r="R166" s="77">
        <v>0.01</v>
      </c>
    </row>
    <row r="167" spans="1:18" ht="15.75" x14ac:dyDescent="0.25">
      <c r="A167" s="53"/>
      <c r="B167" s="78" t="s">
        <v>25</v>
      </c>
      <c r="C167" s="78" t="s">
        <v>49</v>
      </c>
      <c r="D167" s="79">
        <v>0</v>
      </c>
      <c r="E167" s="79">
        <v>0</v>
      </c>
      <c r="F167" s="79">
        <v>0</v>
      </c>
      <c r="G167" s="79">
        <v>0</v>
      </c>
      <c r="H167" s="79">
        <v>0</v>
      </c>
      <c r="I167" s="79">
        <v>0</v>
      </c>
      <c r="J167" s="79">
        <v>0</v>
      </c>
      <c r="K167" s="79">
        <v>0</v>
      </c>
      <c r="L167" s="79">
        <v>0</v>
      </c>
      <c r="M167" s="79">
        <v>0</v>
      </c>
      <c r="N167" s="79">
        <v>0</v>
      </c>
      <c r="O167" s="79">
        <v>0</v>
      </c>
      <c r="P167" s="79">
        <v>0</v>
      </c>
      <c r="Q167" s="79">
        <v>0</v>
      </c>
      <c r="R167" s="80">
        <v>0</v>
      </c>
    </row>
    <row r="168" spans="1:18" ht="15" customHeight="1" x14ac:dyDescent="0.25">
      <c r="A168" s="41">
        <v>118</v>
      </c>
      <c r="B168" s="228" t="s">
        <v>52</v>
      </c>
      <c r="C168" s="42">
        <v>200</v>
      </c>
      <c r="D168" s="119">
        <f t="shared" ref="D168:R168" si="29">SUM(D169:D170)</f>
        <v>0</v>
      </c>
      <c r="E168" s="119">
        <f t="shared" si="29"/>
        <v>0</v>
      </c>
      <c r="F168" s="119">
        <f t="shared" si="29"/>
        <v>2.5</v>
      </c>
      <c r="G168" s="119">
        <f t="shared" si="29"/>
        <v>9.76</v>
      </c>
      <c r="H168" s="119">
        <f t="shared" si="29"/>
        <v>0</v>
      </c>
      <c r="I168" s="119">
        <f t="shared" si="29"/>
        <v>0</v>
      </c>
      <c r="J168" s="119">
        <f t="shared" si="29"/>
        <v>0</v>
      </c>
      <c r="K168" s="119">
        <f t="shared" si="29"/>
        <v>0</v>
      </c>
      <c r="L168" s="119">
        <f t="shared" si="29"/>
        <v>0</v>
      </c>
      <c r="M168" s="119">
        <f t="shared" si="29"/>
        <v>0</v>
      </c>
      <c r="N168" s="119">
        <f t="shared" si="29"/>
        <v>0</v>
      </c>
      <c r="O168" s="119">
        <f t="shared" si="29"/>
        <v>0</v>
      </c>
      <c r="P168" s="119">
        <f t="shared" si="29"/>
        <v>0</v>
      </c>
      <c r="Q168" s="119">
        <f t="shared" si="29"/>
        <v>0</v>
      </c>
      <c r="R168" s="120">
        <f t="shared" si="29"/>
        <v>0</v>
      </c>
    </row>
    <row r="169" spans="1:18" x14ac:dyDescent="0.25">
      <c r="A169" s="41"/>
      <c r="B169" s="6" t="s">
        <v>53</v>
      </c>
      <c r="C169" s="28" t="s">
        <v>54</v>
      </c>
      <c r="D169" s="63">
        <v>0</v>
      </c>
      <c r="E169" s="63">
        <v>0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121">
        <v>0</v>
      </c>
    </row>
    <row r="170" spans="1:18" x14ac:dyDescent="0.25">
      <c r="A170" s="41"/>
      <c r="B170" s="6" t="s">
        <v>55</v>
      </c>
      <c r="C170" s="28" t="s">
        <v>56</v>
      </c>
      <c r="D170" s="63">
        <v>0</v>
      </c>
      <c r="E170" s="63">
        <v>0</v>
      </c>
      <c r="F170" s="63">
        <v>2.5</v>
      </c>
      <c r="G170" s="63">
        <v>9.76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Q170" s="63">
        <v>0</v>
      </c>
      <c r="R170" s="65">
        <v>0</v>
      </c>
    </row>
    <row r="171" spans="1:18" x14ac:dyDescent="0.25">
      <c r="A171" s="23">
        <v>11</v>
      </c>
      <c r="B171" s="229" t="s">
        <v>57</v>
      </c>
      <c r="C171" s="24">
        <v>30</v>
      </c>
      <c r="D171" s="25">
        <f t="shared" ref="D171:R171" si="30">SUM(D172)</f>
        <v>1.98</v>
      </c>
      <c r="E171" s="25">
        <f t="shared" si="30"/>
        <v>0.36</v>
      </c>
      <c r="F171" s="25">
        <f t="shared" si="30"/>
        <v>10.8</v>
      </c>
      <c r="G171" s="25">
        <f t="shared" si="30"/>
        <v>54.3</v>
      </c>
      <c r="H171" s="25">
        <f t="shared" si="30"/>
        <v>5.3999999999999999E-2</v>
      </c>
      <c r="I171" s="25">
        <f t="shared" si="30"/>
        <v>2.4E-2</v>
      </c>
      <c r="J171" s="25">
        <f t="shared" si="30"/>
        <v>0</v>
      </c>
      <c r="K171" s="26">
        <f t="shared" si="30"/>
        <v>0</v>
      </c>
      <c r="L171" s="26">
        <f t="shared" si="30"/>
        <v>0</v>
      </c>
      <c r="M171" s="26">
        <f t="shared" si="30"/>
        <v>0</v>
      </c>
      <c r="N171" s="26">
        <f t="shared" si="30"/>
        <v>0</v>
      </c>
      <c r="O171" s="26">
        <f t="shared" si="30"/>
        <v>0</v>
      </c>
      <c r="P171" s="26">
        <f t="shared" si="30"/>
        <v>0</v>
      </c>
      <c r="Q171" s="26">
        <f t="shared" si="30"/>
        <v>0</v>
      </c>
      <c r="R171" s="27">
        <f t="shared" si="30"/>
        <v>0</v>
      </c>
    </row>
    <row r="172" spans="1:18" x14ac:dyDescent="0.25">
      <c r="A172" s="23"/>
      <c r="B172" s="5" t="s">
        <v>58</v>
      </c>
      <c r="C172" s="28" t="s">
        <v>59</v>
      </c>
      <c r="D172" s="29">
        <v>1.98</v>
      </c>
      <c r="E172" s="29">
        <v>0.36</v>
      </c>
      <c r="F172" s="29">
        <v>10.8</v>
      </c>
      <c r="G172" s="29">
        <v>54.3</v>
      </c>
      <c r="H172" s="29">
        <v>5.3999999999999999E-2</v>
      </c>
      <c r="I172" s="29">
        <v>2.4E-2</v>
      </c>
      <c r="J172" s="29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v>0</v>
      </c>
      <c r="P172" s="47">
        <v>0</v>
      </c>
      <c r="Q172" s="47">
        <v>0</v>
      </c>
      <c r="R172" s="122">
        <v>0</v>
      </c>
    </row>
    <row r="173" spans="1:18" x14ac:dyDescent="0.25">
      <c r="A173" s="23">
        <v>10</v>
      </c>
      <c r="B173" s="229" t="s">
        <v>42</v>
      </c>
      <c r="C173" s="30" t="s">
        <v>60</v>
      </c>
      <c r="D173" s="25">
        <f t="shared" ref="D173:R173" si="31">SUM(D174)</f>
        <v>3.16</v>
      </c>
      <c r="E173" s="25">
        <f t="shared" si="31"/>
        <v>0.4</v>
      </c>
      <c r="F173" s="25">
        <f t="shared" si="31"/>
        <v>19.32</v>
      </c>
      <c r="G173" s="25">
        <f t="shared" si="31"/>
        <v>94</v>
      </c>
      <c r="H173" s="25">
        <f t="shared" si="31"/>
        <v>6.4000000000000001E-2</v>
      </c>
      <c r="I173" s="25">
        <f t="shared" si="31"/>
        <v>2.4E-2</v>
      </c>
      <c r="J173" s="25">
        <f t="shared" si="31"/>
        <v>0</v>
      </c>
      <c r="K173" s="25">
        <f t="shared" si="31"/>
        <v>0</v>
      </c>
      <c r="L173" s="25">
        <f t="shared" si="31"/>
        <v>0.52</v>
      </c>
      <c r="M173" s="25">
        <f t="shared" si="31"/>
        <v>9.1999999999999993</v>
      </c>
      <c r="N173" s="25">
        <f t="shared" si="31"/>
        <v>1E-3</v>
      </c>
      <c r="O173" s="25">
        <f t="shared" si="31"/>
        <v>13.2</v>
      </c>
      <c r="P173" s="25">
        <f t="shared" si="31"/>
        <v>2E-3</v>
      </c>
      <c r="Q173" s="25">
        <f t="shared" si="31"/>
        <v>34.799999999999997</v>
      </c>
      <c r="R173" s="31">
        <f t="shared" si="31"/>
        <v>0.8</v>
      </c>
    </row>
    <row r="174" spans="1:18" ht="15.75" thickBot="1" x14ac:dyDescent="0.3">
      <c r="A174" s="32"/>
      <c r="B174" s="230" t="s">
        <v>42</v>
      </c>
      <c r="C174" s="33" t="s">
        <v>61</v>
      </c>
      <c r="D174" s="34">
        <v>3.16</v>
      </c>
      <c r="E174" s="34">
        <v>0.4</v>
      </c>
      <c r="F174" s="34">
        <v>19.32</v>
      </c>
      <c r="G174" s="34">
        <v>94</v>
      </c>
      <c r="H174" s="34">
        <v>6.4000000000000001E-2</v>
      </c>
      <c r="I174" s="34">
        <v>2.4E-2</v>
      </c>
      <c r="J174" s="34">
        <v>0</v>
      </c>
      <c r="K174" s="34">
        <v>0</v>
      </c>
      <c r="L174" s="34">
        <v>0.52</v>
      </c>
      <c r="M174" s="34">
        <v>9.1999999999999993</v>
      </c>
      <c r="N174" s="35">
        <v>1E-3</v>
      </c>
      <c r="O174" s="35">
        <v>13.2</v>
      </c>
      <c r="P174" s="35">
        <v>2E-3</v>
      </c>
      <c r="Q174" s="35">
        <v>34.799999999999997</v>
      </c>
      <c r="R174" s="36">
        <v>0.8</v>
      </c>
    </row>
    <row r="175" spans="1:18" ht="16.5" thickBot="1" x14ac:dyDescent="0.3">
      <c r="A175" s="266" t="s">
        <v>62</v>
      </c>
      <c r="B175" s="267"/>
      <c r="C175" s="268"/>
      <c r="D175" s="138">
        <f t="shared" ref="D175:R175" si="32">SUM(D149,D154,D161,D168,D171,D173,)</f>
        <v>46.64</v>
      </c>
      <c r="E175" s="138">
        <f t="shared" si="32"/>
        <v>35.832000000000001</v>
      </c>
      <c r="F175" s="138">
        <f t="shared" si="32"/>
        <v>79.59</v>
      </c>
      <c r="G175" s="138">
        <f t="shared" si="32"/>
        <v>829.8</v>
      </c>
      <c r="H175" s="138">
        <f t="shared" si="32"/>
        <v>0.57899999999999996</v>
      </c>
      <c r="I175" s="138">
        <f t="shared" si="32"/>
        <v>1.9900000000000002</v>
      </c>
      <c r="J175" s="138">
        <f t="shared" si="32"/>
        <v>90.661000000000001</v>
      </c>
      <c r="K175" s="138">
        <f t="shared" si="32"/>
        <v>0.6090000000000001</v>
      </c>
      <c r="L175" s="138">
        <f t="shared" si="32"/>
        <v>3.0640000000000001</v>
      </c>
      <c r="M175" s="138">
        <f t="shared" si="32"/>
        <v>117.84599999999999</v>
      </c>
      <c r="N175" s="138">
        <f t="shared" si="32"/>
        <v>9.7000000000000003E-2</v>
      </c>
      <c r="O175" s="138">
        <f t="shared" si="32"/>
        <v>149.99199999999999</v>
      </c>
      <c r="P175" s="138">
        <f t="shared" si="32"/>
        <v>1.6E-2</v>
      </c>
      <c r="Q175" s="138">
        <f t="shared" si="32"/>
        <v>661.25599999999986</v>
      </c>
      <c r="R175" s="138">
        <f t="shared" si="32"/>
        <v>6.1319999999999997</v>
      </c>
    </row>
    <row r="176" spans="1:18" x14ac:dyDescent="0.25">
      <c r="A176" s="206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</row>
    <row r="177" spans="1:18" x14ac:dyDescent="0.25">
      <c r="A177" s="206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</row>
    <row r="178" spans="1:18" x14ac:dyDescent="0.25">
      <c r="A178" s="206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</row>
    <row r="179" spans="1:18" ht="15.75" thickBot="1" x14ac:dyDescent="0.3">
      <c r="A179" s="254" t="s">
        <v>112</v>
      </c>
      <c r="B179" s="254"/>
      <c r="C179" s="254"/>
      <c r="D179" s="254"/>
      <c r="E179" s="254"/>
      <c r="F179" s="254"/>
      <c r="G179" s="254"/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</row>
    <row r="180" spans="1:18" x14ac:dyDescent="0.25">
      <c r="A180" s="243" t="s">
        <v>1</v>
      </c>
      <c r="B180" s="244" t="s">
        <v>2</v>
      </c>
      <c r="C180" s="249" t="s">
        <v>3</v>
      </c>
      <c r="D180" s="245" t="s">
        <v>4</v>
      </c>
      <c r="E180" s="246"/>
      <c r="F180" s="247"/>
      <c r="G180" s="240" t="s">
        <v>5</v>
      </c>
      <c r="H180" s="245" t="s">
        <v>6</v>
      </c>
      <c r="I180" s="246"/>
      <c r="J180" s="246"/>
      <c r="K180" s="246"/>
      <c r="L180" s="247"/>
      <c r="M180" s="240" t="s">
        <v>7</v>
      </c>
      <c r="N180" s="245"/>
      <c r="O180" s="245"/>
      <c r="P180" s="245"/>
      <c r="Q180" s="245"/>
      <c r="R180" s="242"/>
    </row>
    <row r="181" spans="1:18" ht="16.5" thickBot="1" x14ac:dyDescent="0.3">
      <c r="A181" s="251"/>
      <c r="B181" s="252"/>
      <c r="C181" s="253"/>
      <c r="D181" s="37" t="s">
        <v>8</v>
      </c>
      <c r="E181" s="37" t="s">
        <v>9</v>
      </c>
      <c r="F181" s="37" t="s">
        <v>10</v>
      </c>
      <c r="G181" s="250"/>
      <c r="H181" s="1" t="s">
        <v>11</v>
      </c>
      <c r="I181" s="1" t="s">
        <v>12</v>
      </c>
      <c r="J181" s="1" t="s">
        <v>13</v>
      </c>
      <c r="K181" s="1" t="s">
        <v>14</v>
      </c>
      <c r="L181" s="1" t="s">
        <v>15</v>
      </c>
      <c r="M181" s="1" t="s">
        <v>16</v>
      </c>
      <c r="N181" s="2" t="s">
        <v>17</v>
      </c>
      <c r="O181" s="2" t="s">
        <v>18</v>
      </c>
      <c r="P181" s="2" t="s">
        <v>19</v>
      </c>
      <c r="Q181" s="2" t="s">
        <v>20</v>
      </c>
      <c r="R181" s="3" t="s">
        <v>21</v>
      </c>
    </row>
    <row r="182" spans="1:18" ht="15.75" x14ac:dyDescent="0.25">
      <c r="A182" s="141">
        <v>14</v>
      </c>
      <c r="B182" s="234" t="s">
        <v>152</v>
      </c>
      <c r="C182" s="142">
        <v>100</v>
      </c>
      <c r="D182" s="177">
        <f t="shared" ref="D182:R182" si="33">SUM(D183)</f>
        <v>0.8</v>
      </c>
      <c r="E182" s="177">
        <f t="shared" si="33"/>
        <v>0.1</v>
      </c>
      <c r="F182" s="177">
        <f t="shared" si="33"/>
        <v>2.5</v>
      </c>
      <c r="G182" s="177">
        <f t="shared" si="33"/>
        <v>14</v>
      </c>
      <c r="H182" s="177">
        <f t="shared" si="33"/>
        <v>0.03</v>
      </c>
      <c r="I182" s="177">
        <f t="shared" si="33"/>
        <v>0.04</v>
      </c>
      <c r="J182" s="177">
        <f t="shared" si="33"/>
        <v>10</v>
      </c>
      <c r="K182" s="177">
        <f t="shared" si="33"/>
        <v>0.01</v>
      </c>
      <c r="L182" s="177">
        <f t="shared" si="33"/>
        <v>0.1</v>
      </c>
      <c r="M182" s="177">
        <f t="shared" si="33"/>
        <v>23</v>
      </c>
      <c r="N182" s="177">
        <f t="shared" si="33"/>
        <v>3.0000000000000001E-3</v>
      </c>
      <c r="O182" s="177">
        <f t="shared" si="33"/>
        <v>14</v>
      </c>
      <c r="P182" s="177">
        <f t="shared" si="33"/>
        <v>0</v>
      </c>
      <c r="Q182" s="177">
        <f t="shared" si="33"/>
        <v>42</v>
      </c>
      <c r="R182" s="177">
        <f t="shared" si="33"/>
        <v>0.06</v>
      </c>
    </row>
    <row r="183" spans="1:18" ht="15.75" x14ac:dyDescent="0.25">
      <c r="A183" s="144"/>
      <c r="B183" s="5" t="s">
        <v>153</v>
      </c>
      <c r="C183" s="178" t="s">
        <v>249</v>
      </c>
      <c r="D183" s="179">
        <v>0.8</v>
      </c>
      <c r="E183" s="179">
        <v>0.1</v>
      </c>
      <c r="F183" s="179">
        <v>2.5</v>
      </c>
      <c r="G183" s="179">
        <v>14</v>
      </c>
      <c r="H183" s="179">
        <v>0.03</v>
      </c>
      <c r="I183" s="179">
        <v>0.04</v>
      </c>
      <c r="J183" s="179">
        <v>10</v>
      </c>
      <c r="K183" s="179">
        <v>0.01</v>
      </c>
      <c r="L183" s="179">
        <v>0.1</v>
      </c>
      <c r="M183" s="179">
        <v>23</v>
      </c>
      <c r="N183" s="180">
        <v>3.0000000000000001E-3</v>
      </c>
      <c r="O183" s="180">
        <v>14</v>
      </c>
      <c r="P183" s="180">
        <v>0</v>
      </c>
      <c r="Q183" s="180">
        <v>42</v>
      </c>
      <c r="R183" s="181">
        <v>0.06</v>
      </c>
    </row>
    <row r="184" spans="1:18" ht="28.5" x14ac:dyDescent="0.25">
      <c r="A184" s="23">
        <v>28</v>
      </c>
      <c r="B184" s="233" t="s">
        <v>113</v>
      </c>
      <c r="C184" s="96" t="s">
        <v>185</v>
      </c>
      <c r="D184" s="96">
        <f t="shared" ref="D184:R184" si="34">SUM(D185:D193)</f>
        <v>11.099</v>
      </c>
      <c r="E184" s="96">
        <f t="shared" si="34"/>
        <v>1.468</v>
      </c>
      <c r="F184" s="96">
        <f t="shared" si="34"/>
        <v>22.016000000000002</v>
      </c>
      <c r="G184" s="96">
        <f t="shared" si="34"/>
        <v>498.88</v>
      </c>
      <c r="H184" s="96">
        <f t="shared" si="34"/>
        <v>0.16300000000000001</v>
      </c>
      <c r="I184" s="96">
        <f t="shared" si="34"/>
        <v>0.49000000000000005</v>
      </c>
      <c r="J184" s="96">
        <f t="shared" si="34"/>
        <v>26.42</v>
      </c>
      <c r="K184" s="96">
        <f t="shared" si="34"/>
        <v>0.248</v>
      </c>
      <c r="L184" s="96">
        <f t="shared" si="34"/>
        <v>0.216</v>
      </c>
      <c r="M184" s="96">
        <f t="shared" si="34"/>
        <v>67.759999999999991</v>
      </c>
      <c r="N184" s="96">
        <f t="shared" si="34"/>
        <v>6.0000000000000001E-3</v>
      </c>
      <c r="O184" s="96">
        <f t="shared" si="34"/>
        <v>45.870000000000005</v>
      </c>
      <c r="P184" s="96">
        <f t="shared" si="34"/>
        <v>3.0000000000000001E-3</v>
      </c>
      <c r="Q184" s="96">
        <f t="shared" si="34"/>
        <v>149.09</v>
      </c>
      <c r="R184" s="97">
        <f t="shared" si="34"/>
        <v>1.655</v>
      </c>
    </row>
    <row r="185" spans="1:18" x14ac:dyDescent="0.25">
      <c r="A185" s="98"/>
      <c r="B185" s="5" t="s">
        <v>70</v>
      </c>
      <c r="C185" s="5" t="s">
        <v>71</v>
      </c>
      <c r="D185" s="5">
        <v>0.72399999999999998</v>
      </c>
      <c r="E185" s="162">
        <v>0.04</v>
      </c>
      <c r="F185" s="5">
        <v>1.88</v>
      </c>
      <c r="G185" s="5">
        <v>11.2</v>
      </c>
      <c r="H185" s="5">
        <v>1.2E-2</v>
      </c>
      <c r="I185" s="5">
        <v>1.6E-2</v>
      </c>
      <c r="J185" s="5">
        <v>18</v>
      </c>
      <c r="K185" s="5">
        <v>1E-3</v>
      </c>
      <c r="L185" s="5">
        <v>0.04</v>
      </c>
      <c r="M185" s="5">
        <v>19.2</v>
      </c>
      <c r="N185" s="51">
        <v>1E-3</v>
      </c>
      <c r="O185" s="51">
        <v>6.4</v>
      </c>
      <c r="P185" s="51">
        <v>0</v>
      </c>
      <c r="Q185" s="51">
        <v>12.4</v>
      </c>
      <c r="R185" s="99">
        <v>0.24</v>
      </c>
    </row>
    <row r="186" spans="1:18" x14ac:dyDescent="0.25">
      <c r="A186" s="45"/>
      <c r="B186" s="6" t="s">
        <v>28</v>
      </c>
      <c r="C186" s="6" t="s">
        <v>228</v>
      </c>
      <c r="D186" s="6">
        <v>0.49</v>
      </c>
      <c r="E186" s="6">
        <v>9.8000000000000004E-2</v>
      </c>
      <c r="F186" s="6">
        <v>3.99</v>
      </c>
      <c r="G186" s="6">
        <v>18.86</v>
      </c>
      <c r="H186" s="6">
        <v>2.9000000000000001E-2</v>
      </c>
      <c r="I186" s="6">
        <v>0.17</v>
      </c>
      <c r="J186" s="6">
        <v>4.9000000000000004</v>
      </c>
      <c r="K186" s="6">
        <v>1E-3</v>
      </c>
      <c r="L186" s="6">
        <v>2.4E-2</v>
      </c>
      <c r="M186" s="6">
        <v>2.4500000000000002</v>
      </c>
      <c r="N186" s="49">
        <v>1E-3</v>
      </c>
      <c r="O186" s="49">
        <v>5.63</v>
      </c>
      <c r="P186" s="49">
        <v>0</v>
      </c>
      <c r="Q186" s="49">
        <v>14.21</v>
      </c>
      <c r="R186" s="137">
        <v>0.22</v>
      </c>
    </row>
    <row r="187" spans="1:18" x14ac:dyDescent="0.25">
      <c r="A187" s="98"/>
      <c r="B187" s="5" t="s">
        <v>47</v>
      </c>
      <c r="C187" s="71" t="s">
        <v>31</v>
      </c>
      <c r="D187" s="63">
        <v>0.112</v>
      </c>
      <c r="E187" s="63">
        <v>0</v>
      </c>
      <c r="F187" s="63">
        <v>0.72799999999999998</v>
      </c>
      <c r="G187" s="63">
        <v>3.2</v>
      </c>
      <c r="H187" s="63">
        <v>4.0000000000000001E-3</v>
      </c>
      <c r="I187" s="63">
        <v>2E-3</v>
      </c>
      <c r="J187" s="63">
        <v>0.8</v>
      </c>
      <c r="K187" s="63">
        <v>0</v>
      </c>
      <c r="L187" s="63">
        <v>1.6E-2</v>
      </c>
      <c r="M187" s="63">
        <v>2.48</v>
      </c>
      <c r="N187" s="64">
        <v>0</v>
      </c>
      <c r="O187" s="64">
        <v>1.1200000000000001</v>
      </c>
      <c r="P187" s="64">
        <v>0</v>
      </c>
      <c r="Q187" s="64">
        <v>4.6399999999999997</v>
      </c>
      <c r="R187" s="65">
        <v>6.4000000000000001E-2</v>
      </c>
    </row>
    <row r="188" spans="1:18" x14ac:dyDescent="0.25">
      <c r="A188" s="98"/>
      <c r="B188" s="5" t="s">
        <v>65</v>
      </c>
      <c r="C188" s="5" t="s">
        <v>229</v>
      </c>
      <c r="D188" s="5">
        <v>0.45100000000000001</v>
      </c>
      <c r="E188" s="5">
        <v>4.8000000000000001E-2</v>
      </c>
      <c r="F188" s="5">
        <v>1.89</v>
      </c>
      <c r="G188" s="5">
        <v>12.04</v>
      </c>
      <c r="H188" s="5">
        <v>8.9999999999999993E-3</v>
      </c>
      <c r="I188" s="5">
        <v>1.0999999999999999E-2</v>
      </c>
      <c r="J188" s="5">
        <v>1.96</v>
      </c>
      <c r="K188" s="5">
        <v>0</v>
      </c>
      <c r="L188" s="5">
        <v>2.8000000000000001E-2</v>
      </c>
      <c r="M188" s="5">
        <v>4.4800000000000004</v>
      </c>
      <c r="N188" s="51">
        <v>2E-3</v>
      </c>
      <c r="O188" s="51">
        <v>6.16</v>
      </c>
      <c r="P188" s="51">
        <v>0</v>
      </c>
      <c r="Q188" s="51">
        <v>12.04</v>
      </c>
      <c r="R188" s="99">
        <v>0.224</v>
      </c>
    </row>
    <row r="189" spans="1:18" x14ac:dyDescent="0.25">
      <c r="A189" s="98"/>
      <c r="B189" s="5" t="s">
        <v>30</v>
      </c>
      <c r="C189" s="71" t="s">
        <v>126</v>
      </c>
      <c r="D189" s="5">
        <v>0.112</v>
      </c>
      <c r="E189" s="5">
        <v>1.2E-2</v>
      </c>
      <c r="F189" s="5">
        <v>8.64</v>
      </c>
      <c r="G189" s="5">
        <v>4.08</v>
      </c>
      <c r="H189" s="5">
        <v>7.0000000000000001E-3</v>
      </c>
      <c r="I189" s="5">
        <v>8.0000000000000002E-3</v>
      </c>
      <c r="J189" s="5">
        <v>0.71</v>
      </c>
      <c r="K189" s="5">
        <v>0.24</v>
      </c>
      <c r="L189" s="5">
        <v>4.8000000000000001E-2</v>
      </c>
      <c r="M189" s="5">
        <v>6.12</v>
      </c>
      <c r="N189" s="51">
        <v>1E-3</v>
      </c>
      <c r="O189" s="51">
        <v>4.5599999999999996</v>
      </c>
      <c r="P189" s="51">
        <v>0</v>
      </c>
      <c r="Q189" s="51">
        <v>6.6</v>
      </c>
      <c r="R189" s="99">
        <v>8.4000000000000005E-2</v>
      </c>
    </row>
    <row r="190" spans="1:18" x14ac:dyDescent="0.25">
      <c r="A190" s="41"/>
      <c r="B190" s="6" t="s">
        <v>72</v>
      </c>
      <c r="C190" s="67" t="s">
        <v>205</v>
      </c>
      <c r="D190" s="6">
        <v>0.3</v>
      </c>
      <c r="E190" s="6">
        <v>1</v>
      </c>
      <c r="F190" s="6">
        <v>0.28999999999999998</v>
      </c>
      <c r="G190" s="6">
        <v>11.5</v>
      </c>
      <c r="H190" s="6">
        <v>3.0000000000000001E-3</v>
      </c>
      <c r="I190" s="6">
        <v>0.01</v>
      </c>
      <c r="J190" s="6">
        <v>0.05</v>
      </c>
      <c r="K190" s="6">
        <v>6.0000000000000001E-3</v>
      </c>
      <c r="L190" s="6">
        <v>0.03</v>
      </c>
      <c r="M190" s="6">
        <v>9</v>
      </c>
      <c r="N190" s="49">
        <v>1E-3</v>
      </c>
      <c r="O190" s="49">
        <v>1</v>
      </c>
      <c r="P190" s="49">
        <v>0</v>
      </c>
      <c r="Q190" s="49">
        <v>6.2</v>
      </c>
      <c r="R190" s="137">
        <v>0.01</v>
      </c>
    </row>
    <row r="191" spans="1:18" x14ac:dyDescent="0.25">
      <c r="A191" s="66"/>
      <c r="B191" s="71" t="s">
        <v>25</v>
      </c>
      <c r="C191" s="72" t="s">
        <v>117</v>
      </c>
      <c r="D191" s="68">
        <v>0</v>
      </c>
      <c r="E191" s="68">
        <v>0</v>
      </c>
      <c r="F191" s="68">
        <v>0</v>
      </c>
      <c r="G191" s="68">
        <v>0</v>
      </c>
      <c r="H191" s="68">
        <v>0</v>
      </c>
      <c r="I191" s="68">
        <v>0</v>
      </c>
      <c r="J191" s="68">
        <v>0</v>
      </c>
      <c r="K191" s="68">
        <v>0</v>
      </c>
      <c r="L191" s="68">
        <v>0</v>
      </c>
      <c r="M191" s="68">
        <v>0</v>
      </c>
      <c r="N191" s="68">
        <v>0</v>
      </c>
      <c r="O191" s="68">
        <v>0</v>
      </c>
      <c r="P191" s="68">
        <v>0</v>
      </c>
      <c r="Q191" s="68">
        <v>0</v>
      </c>
      <c r="R191" s="70">
        <v>0</v>
      </c>
    </row>
    <row r="192" spans="1:18" x14ac:dyDescent="0.25">
      <c r="A192" s="98"/>
      <c r="B192" s="5" t="s">
        <v>50</v>
      </c>
      <c r="C192" s="71" t="s">
        <v>136</v>
      </c>
      <c r="D192" s="5">
        <v>0</v>
      </c>
      <c r="E192" s="5">
        <v>0</v>
      </c>
      <c r="F192" s="5">
        <v>0.998</v>
      </c>
      <c r="G192" s="5">
        <v>399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0.03</v>
      </c>
      <c r="N192" s="5">
        <v>0</v>
      </c>
      <c r="O192" s="5">
        <v>0</v>
      </c>
      <c r="P192" s="5">
        <v>0</v>
      </c>
      <c r="Q192" s="5">
        <v>0</v>
      </c>
      <c r="R192" s="99">
        <v>3.0000000000000001E-3</v>
      </c>
    </row>
    <row r="193" spans="1:18" x14ac:dyDescent="0.25">
      <c r="A193" s="41"/>
      <c r="B193" s="6" t="s">
        <v>32</v>
      </c>
      <c r="C193" s="46" t="s">
        <v>191</v>
      </c>
      <c r="D193" s="47">
        <v>8.91</v>
      </c>
      <c r="E193" s="47">
        <v>0.27</v>
      </c>
      <c r="F193" s="47">
        <v>3.6</v>
      </c>
      <c r="G193" s="47">
        <v>39</v>
      </c>
      <c r="H193" s="47">
        <v>9.9000000000000005E-2</v>
      </c>
      <c r="I193" s="47">
        <v>0.27300000000000002</v>
      </c>
      <c r="J193" s="47">
        <v>0</v>
      </c>
      <c r="K193" s="47">
        <v>0</v>
      </c>
      <c r="L193" s="47">
        <v>0.03</v>
      </c>
      <c r="M193" s="47">
        <v>24</v>
      </c>
      <c r="N193" s="48">
        <v>0</v>
      </c>
      <c r="O193" s="48">
        <v>21</v>
      </c>
      <c r="P193" s="48">
        <v>3.0000000000000001E-3</v>
      </c>
      <c r="Q193" s="48">
        <v>93</v>
      </c>
      <c r="R193" s="122">
        <v>0.81</v>
      </c>
    </row>
    <row r="194" spans="1:18" x14ac:dyDescent="0.25">
      <c r="A194" s="66">
        <v>102</v>
      </c>
      <c r="B194" s="236" t="s">
        <v>114</v>
      </c>
      <c r="C194" s="30">
        <v>220</v>
      </c>
      <c r="D194" s="163">
        <f t="shared" ref="D194:R194" si="35">SUM(D195:D203)</f>
        <v>17.356000000000002</v>
      </c>
      <c r="E194" s="163">
        <f t="shared" si="35"/>
        <v>13.612</v>
      </c>
      <c r="F194" s="163">
        <f t="shared" si="35"/>
        <v>6.5919999999999996</v>
      </c>
      <c r="G194" s="163">
        <f t="shared" si="35"/>
        <v>289.31400000000002</v>
      </c>
      <c r="H194" s="163">
        <f t="shared" si="35"/>
        <v>0.16200000000000003</v>
      </c>
      <c r="I194" s="163">
        <f t="shared" si="35"/>
        <v>0.74299999999999999</v>
      </c>
      <c r="J194" s="163">
        <f t="shared" si="35"/>
        <v>24.015999999999998</v>
      </c>
      <c r="K194" s="163">
        <f t="shared" si="35"/>
        <v>0.76800000000000002</v>
      </c>
      <c r="L194" s="163">
        <f t="shared" si="35"/>
        <v>1.0840000000000001</v>
      </c>
      <c r="M194" s="163">
        <f t="shared" si="35"/>
        <v>34.470000000000006</v>
      </c>
      <c r="N194" s="163">
        <f t="shared" si="35"/>
        <v>1.0999999999999999E-2</v>
      </c>
      <c r="O194" s="163">
        <f t="shared" si="35"/>
        <v>53.583000000000006</v>
      </c>
      <c r="P194" s="163">
        <f t="shared" si="35"/>
        <v>8.9999999999999993E-3</v>
      </c>
      <c r="Q194" s="163">
        <f t="shared" si="35"/>
        <v>211.67</v>
      </c>
      <c r="R194" s="164">
        <f t="shared" si="35"/>
        <v>2.1639999999999997</v>
      </c>
    </row>
    <row r="195" spans="1:18" x14ac:dyDescent="0.25">
      <c r="A195" s="66"/>
      <c r="B195" s="71" t="s">
        <v>28</v>
      </c>
      <c r="C195" s="72" t="s">
        <v>230</v>
      </c>
      <c r="D195" s="68">
        <v>0.35</v>
      </c>
      <c r="E195" s="68">
        <v>1.77</v>
      </c>
      <c r="F195" s="68">
        <v>1.4</v>
      </c>
      <c r="G195" s="68">
        <v>68.22</v>
      </c>
      <c r="H195" s="68">
        <v>0.1</v>
      </c>
      <c r="I195" s="68">
        <v>0.62</v>
      </c>
      <c r="J195" s="68">
        <v>17.72</v>
      </c>
      <c r="K195" s="68">
        <v>3.0000000000000001E-3</v>
      </c>
      <c r="L195" s="68">
        <v>0.108</v>
      </c>
      <c r="M195" s="68">
        <v>8.86</v>
      </c>
      <c r="N195" s="69">
        <v>5.0000000000000001E-3</v>
      </c>
      <c r="O195" s="69">
        <v>24.9</v>
      </c>
      <c r="P195" s="69">
        <v>0</v>
      </c>
      <c r="Q195" s="69">
        <v>62.8</v>
      </c>
      <c r="R195" s="70">
        <v>0.79</v>
      </c>
    </row>
    <row r="196" spans="1:18" x14ac:dyDescent="0.25">
      <c r="A196" s="66"/>
      <c r="B196" s="71" t="s">
        <v>23</v>
      </c>
      <c r="C196" s="72" t="s">
        <v>231</v>
      </c>
      <c r="D196" s="68">
        <v>0</v>
      </c>
      <c r="E196" s="68">
        <v>0.154</v>
      </c>
      <c r="F196" s="68">
        <v>1</v>
      </c>
      <c r="G196" s="68">
        <v>4.43</v>
      </c>
      <c r="H196" s="68">
        <v>5.0000000000000001E-3</v>
      </c>
      <c r="I196" s="68">
        <v>3.0000000000000001E-3</v>
      </c>
      <c r="J196" s="68">
        <v>1.1000000000000001</v>
      </c>
      <c r="K196" s="68">
        <v>0</v>
      </c>
      <c r="L196" s="68">
        <v>2.7E-2</v>
      </c>
      <c r="M196" s="68">
        <v>3.43</v>
      </c>
      <c r="N196" s="69">
        <v>0</v>
      </c>
      <c r="O196" s="69">
        <v>1.89</v>
      </c>
      <c r="P196" s="69">
        <v>0</v>
      </c>
      <c r="Q196" s="69">
        <v>7.83</v>
      </c>
      <c r="R196" s="70">
        <v>8.7999999999999995E-2</v>
      </c>
    </row>
    <row r="197" spans="1:18" x14ac:dyDescent="0.25">
      <c r="A197" s="66"/>
      <c r="B197" s="71" t="s">
        <v>30</v>
      </c>
      <c r="C197" s="72" t="s">
        <v>232</v>
      </c>
      <c r="D197" s="68">
        <v>1.9E-2</v>
      </c>
      <c r="E197" s="68">
        <v>0.18</v>
      </c>
      <c r="F197" s="68">
        <v>1.39</v>
      </c>
      <c r="G197" s="68">
        <v>6.59</v>
      </c>
      <c r="H197" s="68">
        <v>1E-3</v>
      </c>
      <c r="I197" s="68">
        <v>1.2999999999999999E-2</v>
      </c>
      <c r="J197" s="68">
        <v>1.1399999999999999</v>
      </c>
      <c r="K197" s="68">
        <v>0.47599999999999998</v>
      </c>
      <c r="L197" s="68">
        <v>9.5000000000000001E-2</v>
      </c>
      <c r="M197" s="68">
        <v>9.8800000000000008</v>
      </c>
      <c r="N197" s="69">
        <v>1E-3</v>
      </c>
      <c r="O197" s="69">
        <v>8.93</v>
      </c>
      <c r="P197" s="69">
        <v>0</v>
      </c>
      <c r="Q197" s="69">
        <v>13.09</v>
      </c>
      <c r="R197" s="70">
        <v>0.13500000000000001</v>
      </c>
    </row>
    <row r="198" spans="1:18" x14ac:dyDescent="0.25">
      <c r="A198" s="66"/>
      <c r="B198" s="71" t="s">
        <v>39</v>
      </c>
      <c r="C198" s="72" t="s">
        <v>34</v>
      </c>
      <c r="D198" s="68">
        <v>2.4E-2</v>
      </c>
      <c r="E198" s="68">
        <v>0.17699999999999999</v>
      </c>
      <c r="F198" s="68">
        <v>1.08</v>
      </c>
      <c r="G198" s="68">
        <v>5.26</v>
      </c>
      <c r="H198" s="68">
        <v>4.0000000000000001E-3</v>
      </c>
      <c r="I198" s="68">
        <v>1E-3</v>
      </c>
      <c r="J198" s="68">
        <v>0</v>
      </c>
      <c r="K198" s="68">
        <v>0</v>
      </c>
      <c r="L198" s="68">
        <v>3.5999999999999997E-2</v>
      </c>
      <c r="M198" s="68">
        <v>0.38400000000000001</v>
      </c>
      <c r="N198" s="69">
        <v>0</v>
      </c>
      <c r="O198" s="69">
        <v>0.88</v>
      </c>
      <c r="P198" s="69">
        <v>0</v>
      </c>
      <c r="Q198" s="69">
        <v>2.2999999999999998</v>
      </c>
      <c r="R198" s="70">
        <v>3.3000000000000002E-2</v>
      </c>
    </row>
    <row r="199" spans="1:18" x14ac:dyDescent="0.25">
      <c r="A199" s="66"/>
      <c r="B199" s="71" t="s">
        <v>45</v>
      </c>
      <c r="C199" s="72" t="s">
        <v>233</v>
      </c>
      <c r="D199" s="68">
        <v>2.82</v>
      </c>
      <c r="E199" s="68">
        <v>3.1E-2</v>
      </c>
      <c r="F199" s="68">
        <v>0.05</v>
      </c>
      <c r="G199" s="68">
        <v>25.82</v>
      </c>
      <c r="H199" s="68">
        <v>0</v>
      </c>
      <c r="I199" s="68">
        <v>5.0000000000000001E-3</v>
      </c>
      <c r="J199" s="68">
        <v>0</v>
      </c>
      <c r="K199" s="68">
        <v>2.1000000000000001E-2</v>
      </c>
      <c r="L199" s="68">
        <v>4.7E-2</v>
      </c>
      <c r="M199" s="68">
        <v>0.93600000000000005</v>
      </c>
      <c r="N199" s="69">
        <v>0</v>
      </c>
      <c r="O199" s="69">
        <v>2.3E-2</v>
      </c>
      <c r="P199" s="69">
        <v>0</v>
      </c>
      <c r="Q199" s="69">
        <v>1.41</v>
      </c>
      <c r="R199" s="70">
        <v>8.0000000000000002E-3</v>
      </c>
    </row>
    <row r="200" spans="1:18" x14ac:dyDescent="0.25">
      <c r="A200" s="66"/>
      <c r="B200" s="71" t="s">
        <v>24</v>
      </c>
      <c r="C200" s="72" t="s">
        <v>234</v>
      </c>
      <c r="D200" s="68">
        <v>2.99</v>
      </c>
      <c r="E200" s="68">
        <v>0</v>
      </c>
      <c r="F200" s="68">
        <v>0</v>
      </c>
      <c r="G200" s="68">
        <v>26.97</v>
      </c>
      <c r="H200" s="68">
        <v>0</v>
      </c>
      <c r="I200" s="68">
        <v>0</v>
      </c>
      <c r="J200" s="68">
        <v>0</v>
      </c>
      <c r="K200" s="68">
        <v>0</v>
      </c>
      <c r="L200" s="68">
        <v>0.33100000000000002</v>
      </c>
      <c r="M200" s="68">
        <v>0</v>
      </c>
      <c r="N200" s="68">
        <v>0</v>
      </c>
      <c r="O200" s="68">
        <v>0</v>
      </c>
      <c r="P200" s="68">
        <v>0</v>
      </c>
      <c r="Q200" s="68">
        <v>0</v>
      </c>
      <c r="R200" s="70">
        <v>0</v>
      </c>
    </row>
    <row r="201" spans="1:18" x14ac:dyDescent="0.25">
      <c r="A201" s="66"/>
      <c r="B201" s="71" t="s">
        <v>90</v>
      </c>
      <c r="C201" s="72" t="s">
        <v>235</v>
      </c>
      <c r="D201" s="68">
        <v>11.12</v>
      </c>
      <c r="E201" s="68">
        <v>10.99</v>
      </c>
      <c r="F201" s="68">
        <v>0.42199999999999999</v>
      </c>
      <c r="G201" s="68">
        <v>145.49</v>
      </c>
      <c r="H201" s="68">
        <v>4.2000000000000003E-2</v>
      </c>
      <c r="I201" s="68">
        <v>0.09</v>
      </c>
      <c r="J201" s="68">
        <v>1.0860000000000001</v>
      </c>
      <c r="K201" s="68">
        <v>5.1999999999999998E-2</v>
      </c>
      <c r="L201" s="68">
        <v>0.36</v>
      </c>
      <c r="M201" s="68">
        <v>9.66</v>
      </c>
      <c r="N201" s="69">
        <v>4.0000000000000001E-3</v>
      </c>
      <c r="O201" s="69">
        <v>12.96</v>
      </c>
      <c r="P201" s="69">
        <v>8.9999999999999993E-3</v>
      </c>
      <c r="Q201" s="69">
        <v>118.8</v>
      </c>
      <c r="R201" s="70">
        <v>0.96</v>
      </c>
    </row>
    <row r="202" spans="1:18" x14ac:dyDescent="0.25">
      <c r="A202" s="66"/>
      <c r="B202" s="71" t="s">
        <v>116</v>
      </c>
      <c r="C202" s="72" t="s">
        <v>73</v>
      </c>
      <c r="D202" s="68">
        <v>3.3000000000000002E-2</v>
      </c>
      <c r="E202" s="68">
        <v>0.31</v>
      </c>
      <c r="F202" s="68">
        <v>1.25</v>
      </c>
      <c r="G202" s="68">
        <v>6.5339999999999998</v>
      </c>
      <c r="H202" s="68">
        <v>0.01</v>
      </c>
      <c r="I202" s="68">
        <v>1.0999999999999999E-2</v>
      </c>
      <c r="J202" s="68">
        <v>2.97</v>
      </c>
      <c r="K202" s="68">
        <v>0.216</v>
      </c>
      <c r="L202" s="68">
        <v>0.08</v>
      </c>
      <c r="M202" s="68">
        <v>1.32</v>
      </c>
      <c r="N202" s="69">
        <v>1E-3</v>
      </c>
      <c r="O202" s="69">
        <v>4</v>
      </c>
      <c r="P202" s="69">
        <v>0</v>
      </c>
      <c r="Q202" s="69">
        <v>5.44</v>
      </c>
      <c r="R202" s="70">
        <v>0.15</v>
      </c>
    </row>
    <row r="203" spans="1:18" x14ac:dyDescent="0.25">
      <c r="A203" s="66"/>
      <c r="B203" s="71" t="s">
        <v>25</v>
      </c>
      <c r="C203" s="72" t="s">
        <v>117</v>
      </c>
      <c r="D203" s="68">
        <v>0</v>
      </c>
      <c r="E203" s="68">
        <v>0</v>
      </c>
      <c r="F203" s="68">
        <v>0</v>
      </c>
      <c r="G203" s="68">
        <v>0</v>
      </c>
      <c r="H203" s="68">
        <v>0</v>
      </c>
      <c r="I203" s="68">
        <v>0</v>
      </c>
      <c r="J203" s="68">
        <v>0</v>
      </c>
      <c r="K203" s="68">
        <v>0</v>
      </c>
      <c r="L203" s="68">
        <v>0</v>
      </c>
      <c r="M203" s="68">
        <v>0</v>
      </c>
      <c r="N203" s="68">
        <v>0</v>
      </c>
      <c r="O203" s="68">
        <v>0</v>
      </c>
      <c r="P203" s="68">
        <v>0</v>
      </c>
      <c r="Q203" s="68">
        <v>0</v>
      </c>
      <c r="R203" s="70">
        <v>0</v>
      </c>
    </row>
    <row r="204" spans="1:18" ht="14.25" customHeight="1" x14ac:dyDescent="0.25">
      <c r="A204" s="84">
        <v>510</v>
      </c>
      <c r="B204" s="225" t="s">
        <v>165</v>
      </c>
      <c r="C204" s="10" t="s">
        <v>97</v>
      </c>
      <c r="D204" s="100">
        <f t="shared" ref="D204:R204" si="36">SUM(D205:D208)</f>
        <v>0.2</v>
      </c>
      <c r="E204" s="100">
        <f t="shared" si="36"/>
        <v>0.48</v>
      </c>
      <c r="F204" s="100">
        <f t="shared" si="36"/>
        <v>25.900000000000002</v>
      </c>
      <c r="G204" s="100">
        <f t="shared" si="36"/>
        <v>109.3</v>
      </c>
      <c r="H204" s="100">
        <f t="shared" si="36"/>
        <v>2.5000000000000001E-2</v>
      </c>
      <c r="I204" s="100">
        <f t="shared" si="36"/>
        <v>1.8000000000000002E-2</v>
      </c>
      <c r="J204" s="100">
        <f t="shared" si="36"/>
        <v>73.5</v>
      </c>
      <c r="K204" s="100">
        <f t="shared" si="36"/>
        <v>4.0000000000000001E-3</v>
      </c>
      <c r="L204" s="100">
        <f t="shared" si="36"/>
        <v>0.14000000000000001</v>
      </c>
      <c r="M204" s="100">
        <f t="shared" si="36"/>
        <v>19</v>
      </c>
      <c r="N204" s="100">
        <f t="shared" si="36"/>
        <v>2E-3</v>
      </c>
      <c r="O204" s="100">
        <f t="shared" si="36"/>
        <v>7.9</v>
      </c>
      <c r="P204" s="100">
        <f t="shared" si="36"/>
        <v>0</v>
      </c>
      <c r="Q204" s="100">
        <f t="shared" si="36"/>
        <v>12.5</v>
      </c>
      <c r="R204" s="85">
        <f t="shared" si="36"/>
        <v>0.84000000000000008</v>
      </c>
    </row>
    <row r="205" spans="1:18" x14ac:dyDescent="0.25">
      <c r="A205" s="40"/>
      <c r="B205" s="226" t="s">
        <v>53</v>
      </c>
      <c r="C205" s="18" t="s">
        <v>166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5">
        <v>0</v>
      </c>
    </row>
    <row r="206" spans="1:18" x14ac:dyDescent="0.25">
      <c r="A206" s="40"/>
      <c r="B206" s="226" t="s">
        <v>83</v>
      </c>
      <c r="C206" s="18" t="s">
        <v>167</v>
      </c>
      <c r="D206" s="12">
        <v>0.12</v>
      </c>
      <c r="E206" s="12">
        <v>0.12</v>
      </c>
      <c r="F206" s="12">
        <v>2.7</v>
      </c>
      <c r="G206" s="12">
        <v>13.5</v>
      </c>
      <c r="H206" s="12">
        <v>8.9999999999999993E-3</v>
      </c>
      <c r="I206" s="12">
        <v>6.0000000000000001E-3</v>
      </c>
      <c r="J206" s="12">
        <v>49.5</v>
      </c>
      <c r="K206" s="12">
        <v>1E-3</v>
      </c>
      <c r="L206" s="12">
        <v>0.06</v>
      </c>
      <c r="M206" s="12">
        <v>4.8</v>
      </c>
      <c r="N206" s="12">
        <v>1E-3</v>
      </c>
      <c r="O206" s="12">
        <v>2.7</v>
      </c>
      <c r="P206" s="12">
        <v>0</v>
      </c>
      <c r="Q206" s="12">
        <v>3.3</v>
      </c>
      <c r="R206" s="15">
        <v>0.66</v>
      </c>
    </row>
    <row r="207" spans="1:18" x14ac:dyDescent="0.25">
      <c r="A207" s="40"/>
      <c r="B207" s="226" t="s">
        <v>168</v>
      </c>
      <c r="C207" s="18" t="s">
        <v>169</v>
      </c>
      <c r="D207" s="12">
        <v>0.08</v>
      </c>
      <c r="E207" s="12">
        <v>0.36</v>
      </c>
      <c r="F207" s="12">
        <v>3.24</v>
      </c>
      <c r="G207" s="12">
        <v>16</v>
      </c>
      <c r="H207" s="12">
        <v>1.6E-2</v>
      </c>
      <c r="I207" s="12">
        <v>1.2E-2</v>
      </c>
      <c r="J207" s="12">
        <v>24</v>
      </c>
      <c r="K207" s="12">
        <v>3.0000000000000001E-3</v>
      </c>
      <c r="L207" s="12">
        <v>0.08</v>
      </c>
      <c r="M207" s="12">
        <v>13.6</v>
      </c>
      <c r="N207" s="13">
        <v>1E-3</v>
      </c>
      <c r="O207" s="13">
        <v>5.2</v>
      </c>
      <c r="P207" s="13">
        <v>0</v>
      </c>
      <c r="Q207" s="13">
        <v>9.1999999999999993</v>
      </c>
      <c r="R207" s="15">
        <v>0.12</v>
      </c>
    </row>
    <row r="208" spans="1:18" x14ac:dyDescent="0.25">
      <c r="A208" s="40"/>
      <c r="B208" s="226" t="s">
        <v>50</v>
      </c>
      <c r="C208" s="18" t="s">
        <v>56</v>
      </c>
      <c r="D208" s="12">
        <v>0</v>
      </c>
      <c r="E208" s="12">
        <v>0</v>
      </c>
      <c r="F208" s="12">
        <v>19.96</v>
      </c>
      <c r="G208" s="12">
        <v>79.8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0.6</v>
      </c>
      <c r="N208" s="12">
        <v>0</v>
      </c>
      <c r="O208" s="12">
        <v>0</v>
      </c>
      <c r="P208" s="12">
        <v>0</v>
      </c>
      <c r="Q208" s="12">
        <v>0</v>
      </c>
      <c r="R208" s="14">
        <v>0.06</v>
      </c>
    </row>
    <row r="209" spans="1:18" x14ac:dyDescent="0.25">
      <c r="A209" s="23">
        <v>11</v>
      </c>
      <c r="B209" s="229" t="s">
        <v>57</v>
      </c>
      <c r="C209" s="24">
        <v>30</v>
      </c>
      <c r="D209" s="25">
        <f t="shared" ref="D209:R209" si="37">SUM(D210)</f>
        <v>1.98</v>
      </c>
      <c r="E209" s="25">
        <f t="shared" si="37"/>
        <v>0.36</v>
      </c>
      <c r="F209" s="25">
        <f t="shared" si="37"/>
        <v>10.8</v>
      </c>
      <c r="G209" s="25">
        <f t="shared" si="37"/>
        <v>54.3</v>
      </c>
      <c r="H209" s="25">
        <f t="shared" si="37"/>
        <v>5.3999999999999999E-2</v>
      </c>
      <c r="I209" s="25">
        <f t="shared" si="37"/>
        <v>2.4E-2</v>
      </c>
      <c r="J209" s="25">
        <f t="shared" si="37"/>
        <v>0</v>
      </c>
      <c r="K209" s="26">
        <f t="shared" si="37"/>
        <v>0</v>
      </c>
      <c r="L209" s="26">
        <f t="shared" si="37"/>
        <v>0</v>
      </c>
      <c r="M209" s="26">
        <f t="shared" si="37"/>
        <v>0</v>
      </c>
      <c r="N209" s="26">
        <f t="shared" si="37"/>
        <v>0</v>
      </c>
      <c r="O209" s="26">
        <f t="shared" si="37"/>
        <v>0</v>
      </c>
      <c r="P209" s="26">
        <f t="shared" si="37"/>
        <v>0</v>
      </c>
      <c r="Q209" s="26">
        <f t="shared" si="37"/>
        <v>0</v>
      </c>
      <c r="R209" s="27">
        <f t="shared" si="37"/>
        <v>0</v>
      </c>
    </row>
    <row r="210" spans="1:18" x14ac:dyDescent="0.25">
      <c r="A210" s="23"/>
      <c r="B210" s="5" t="s">
        <v>58</v>
      </c>
      <c r="C210" s="28" t="s">
        <v>59</v>
      </c>
      <c r="D210" s="29">
        <v>1.98</v>
      </c>
      <c r="E210" s="29">
        <v>0.36</v>
      </c>
      <c r="F210" s="29">
        <v>10.8</v>
      </c>
      <c r="G210" s="29">
        <v>54.3</v>
      </c>
      <c r="H210" s="29">
        <v>5.3999999999999999E-2</v>
      </c>
      <c r="I210" s="29">
        <v>2.4E-2</v>
      </c>
      <c r="J210" s="29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122">
        <v>0</v>
      </c>
    </row>
    <row r="211" spans="1:18" x14ac:dyDescent="0.25">
      <c r="A211" s="23">
        <v>10</v>
      </c>
      <c r="B211" s="229" t="s">
        <v>42</v>
      </c>
      <c r="C211" s="30" t="s">
        <v>60</v>
      </c>
      <c r="D211" s="25">
        <f t="shared" ref="D211:R211" si="38">SUM(D212)</f>
        <v>3.16</v>
      </c>
      <c r="E211" s="25">
        <f t="shared" si="38"/>
        <v>0.4</v>
      </c>
      <c r="F211" s="25">
        <f t="shared" si="38"/>
        <v>19.32</v>
      </c>
      <c r="G211" s="25">
        <f t="shared" si="38"/>
        <v>94</v>
      </c>
      <c r="H211" s="25">
        <f t="shared" si="38"/>
        <v>6.4000000000000001E-2</v>
      </c>
      <c r="I211" s="25">
        <f t="shared" si="38"/>
        <v>2.4E-2</v>
      </c>
      <c r="J211" s="25">
        <f t="shared" si="38"/>
        <v>0</v>
      </c>
      <c r="K211" s="25">
        <f t="shared" si="38"/>
        <v>0</v>
      </c>
      <c r="L211" s="25">
        <f t="shared" si="38"/>
        <v>0.52</v>
      </c>
      <c r="M211" s="25">
        <f t="shared" si="38"/>
        <v>9.1999999999999993</v>
      </c>
      <c r="N211" s="25">
        <f t="shared" si="38"/>
        <v>1E-3</v>
      </c>
      <c r="O211" s="25">
        <f t="shared" si="38"/>
        <v>13.2</v>
      </c>
      <c r="P211" s="25">
        <f t="shared" si="38"/>
        <v>2E-3</v>
      </c>
      <c r="Q211" s="25">
        <f t="shared" si="38"/>
        <v>34.799999999999997</v>
      </c>
      <c r="R211" s="31">
        <f t="shared" si="38"/>
        <v>0.8</v>
      </c>
    </row>
    <row r="212" spans="1:18" ht="15.75" thickBot="1" x14ac:dyDescent="0.3">
      <c r="A212" s="55"/>
      <c r="B212" s="232" t="s">
        <v>42</v>
      </c>
      <c r="C212" s="56" t="s">
        <v>61</v>
      </c>
      <c r="D212" s="57">
        <v>3.16</v>
      </c>
      <c r="E212" s="57">
        <v>0.4</v>
      </c>
      <c r="F212" s="57">
        <v>19.32</v>
      </c>
      <c r="G212" s="57">
        <v>94</v>
      </c>
      <c r="H212" s="57">
        <v>6.4000000000000001E-2</v>
      </c>
      <c r="I212" s="57">
        <v>2.4E-2</v>
      </c>
      <c r="J212" s="57">
        <v>0</v>
      </c>
      <c r="K212" s="57">
        <v>0</v>
      </c>
      <c r="L212" s="57">
        <v>0.52</v>
      </c>
      <c r="M212" s="57">
        <v>9.1999999999999993</v>
      </c>
      <c r="N212" s="58">
        <v>1E-3</v>
      </c>
      <c r="O212" s="58">
        <v>13.2</v>
      </c>
      <c r="P212" s="58">
        <v>2E-3</v>
      </c>
      <c r="Q212" s="58">
        <v>34.799999999999997</v>
      </c>
      <c r="R212" s="59">
        <v>0.8</v>
      </c>
    </row>
    <row r="213" spans="1:18" ht="16.5" thickBot="1" x14ac:dyDescent="0.3">
      <c r="A213" s="266" t="s">
        <v>62</v>
      </c>
      <c r="B213" s="267"/>
      <c r="C213" s="268"/>
      <c r="D213" s="149">
        <f t="shared" ref="D213:R213" si="39">SUM(D182,D184,D194,D204,D209,D211,)</f>
        <v>34.594999999999999</v>
      </c>
      <c r="E213" s="149">
        <f t="shared" si="39"/>
        <v>16.419999999999998</v>
      </c>
      <c r="F213" s="149">
        <f t="shared" si="39"/>
        <v>87.128000000000014</v>
      </c>
      <c r="G213" s="149">
        <f t="shared" si="39"/>
        <v>1059.7939999999999</v>
      </c>
      <c r="H213" s="149">
        <f t="shared" si="39"/>
        <v>0.49800000000000005</v>
      </c>
      <c r="I213" s="149">
        <f t="shared" si="39"/>
        <v>1.3390000000000002</v>
      </c>
      <c r="J213" s="149">
        <f t="shared" si="39"/>
        <v>133.93600000000001</v>
      </c>
      <c r="K213" s="149">
        <f t="shared" si="39"/>
        <v>1.03</v>
      </c>
      <c r="L213" s="149">
        <f t="shared" si="39"/>
        <v>2.06</v>
      </c>
      <c r="M213" s="149">
        <f t="shared" si="39"/>
        <v>153.42999999999998</v>
      </c>
      <c r="N213" s="149">
        <f t="shared" si="39"/>
        <v>2.3E-2</v>
      </c>
      <c r="O213" s="149">
        <f t="shared" si="39"/>
        <v>134.553</v>
      </c>
      <c r="P213" s="149">
        <f t="shared" si="39"/>
        <v>1.4E-2</v>
      </c>
      <c r="Q213" s="149">
        <f t="shared" si="39"/>
        <v>450.06</v>
      </c>
      <c r="R213" s="150">
        <f t="shared" si="39"/>
        <v>5.5189999999999992</v>
      </c>
    </row>
    <row r="214" spans="1:18" x14ac:dyDescent="0.25">
      <c r="A214" s="206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</row>
    <row r="215" spans="1:18" x14ac:dyDescent="0.25">
      <c r="A215" s="206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</row>
    <row r="216" spans="1:18" x14ac:dyDescent="0.25">
      <c r="A216" s="206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</row>
    <row r="217" spans="1:18" ht="15.75" thickBot="1" x14ac:dyDescent="0.3">
      <c r="A217" s="254" t="s">
        <v>118</v>
      </c>
      <c r="B217" s="254"/>
      <c r="C217" s="254"/>
      <c r="D217" s="254"/>
      <c r="E217" s="254"/>
      <c r="F217" s="254"/>
      <c r="G217" s="254"/>
      <c r="H217" s="254"/>
      <c r="I217" s="254"/>
      <c r="J217" s="254"/>
      <c r="K217" s="254"/>
      <c r="L217" s="254"/>
      <c r="M217" s="254"/>
      <c r="N217" s="254"/>
      <c r="O217" s="254"/>
      <c r="P217" s="254"/>
      <c r="Q217" s="254"/>
      <c r="R217" s="254"/>
    </row>
    <row r="218" spans="1:18" x14ac:dyDescent="0.25">
      <c r="A218" s="269" t="s">
        <v>176</v>
      </c>
      <c r="B218" s="244" t="s">
        <v>177</v>
      </c>
      <c r="C218" s="244" t="s">
        <v>3</v>
      </c>
      <c r="D218" s="244" t="s">
        <v>4</v>
      </c>
      <c r="E218" s="244"/>
      <c r="F218" s="244"/>
      <c r="G218" s="240" t="s">
        <v>5</v>
      </c>
      <c r="H218" s="245" t="s">
        <v>6</v>
      </c>
      <c r="I218" s="246"/>
      <c r="J218" s="246"/>
      <c r="K218" s="246"/>
      <c r="L218" s="247"/>
      <c r="M218" s="240" t="s">
        <v>7</v>
      </c>
      <c r="N218" s="245"/>
      <c r="O218" s="245"/>
      <c r="P218" s="245"/>
      <c r="Q218" s="245"/>
      <c r="R218" s="242"/>
    </row>
    <row r="219" spans="1:18" ht="29.25" thickBot="1" x14ac:dyDescent="0.3">
      <c r="A219" s="270"/>
      <c r="B219" s="248"/>
      <c r="C219" s="248"/>
      <c r="D219" s="109" t="s">
        <v>178</v>
      </c>
      <c r="E219" s="109" t="s">
        <v>179</v>
      </c>
      <c r="F219" s="109" t="s">
        <v>180</v>
      </c>
      <c r="G219" s="250"/>
      <c r="H219" s="1" t="s">
        <v>11</v>
      </c>
      <c r="I219" s="1" t="s">
        <v>12</v>
      </c>
      <c r="J219" s="1" t="s">
        <v>13</v>
      </c>
      <c r="K219" s="1" t="s">
        <v>14</v>
      </c>
      <c r="L219" s="1" t="s">
        <v>15</v>
      </c>
      <c r="M219" s="1" t="s">
        <v>16</v>
      </c>
      <c r="N219" s="2" t="s">
        <v>17</v>
      </c>
      <c r="O219" s="2" t="s">
        <v>18</v>
      </c>
      <c r="P219" s="2" t="s">
        <v>19</v>
      </c>
      <c r="Q219" s="2" t="s">
        <v>20</v>
      </c>
      <c r="R219" s="3" t="s">
        <v>21</v>
      </c>
    </row>
    <row r="220" spans="1:18" ht="42.75" x14ac:dyDescent="0.25">
      <c r="A220" s="128">
        <v>19</v>
      </c>
      <c r="B220" s="235" t="s">
        <v>119</v>
      </c>
      <c r="C220" s="165">
        <v>100</v>
      </c>
      <c r="D220" s="130">
        <f t="shared" ref="D220:R220" si="40">SUM(D221:D225)</f>
        <v>0.98100000000000009</v>
      </c>
      <c r="E220" s="130">
        <f t="shared" si="40"/>
        <v>7.1420000000000003</v>
      </c>
      <c r="F220" s="130">
        <f t="shared" si="40"/>
        <v>3.6579999999999999</v>
      </c>
      <c r="G220" s="130">
        <f t="shared" si="40"/>
        <v>84.3</v>
      </c>
      <c r="H220" s="130">
        <f t="shared" si="40"/>
        <v>4.5999999999999999E-2</v>
      </c>
      <c r="I220" s="130">
        <f t="shared" si="40"/>
        <v>3.6000000000000004E-2</v>
      </c>
      <c r="J220" s="130">
        <f t="shared" si="40"/>
        <v>17.170000000000002</v>
      </c>
      <c r="K220" s="130">
        <f t="shared" si="40"/>
        <v>7.1000000000000008E-2</v>
      </c>
      <c r="L220" s="130">
        <f t="shared" si="40"/>
        <v>1.0569999999999999</v>
      </c>
      <c r="M220" s="130">
        <f t="shared" si="40"/>
        <v>18.178000000000001</v>
      </c>
      <c r="N220" s="130">
        <f t="shared" si="40"/>
        <v>2E-3</v>
      </c>
      <c r="O220" s="130">
        <f t="shared" si="40"/>
        <v>6.1879999999999997</v>
      </c>
      <c r="P220" s="130">
        <f t="shared" si="40"/>
        <v>0</v>
      </c>
      <c r="Q220" s="130">
        <f t="shared" si="40"/>
        <v>33.567999999999998</v>
      </c>
      <c r="R220" s="131">
        <f t="shared" si="40"/>
        <v>0.746</v>
      </c>
    </row>
    <row r="221" spans="1:18" x14ac:dyDescent="0.25">
      <c r="A221" s="155"/>
      <c r="B221" s="67" t="s">
        <v>23</v>
      </c>
      <c r="C221" s="133" t="s">
        <v>236</v>
      </c>
      <c r="D221" s="91">
        <v>0.15</v>
      </c>
      <c r="E221" s="91">
        <v>0.02</v>
      </c>
      <c r="F221" s="91">
        <v>0.89</v>
      </c>
      <c r="G221" s="91">
        <v>4.47</v>
      </c>
      <c r="H221" s="91">
        <v>5.0000000000000001E-3</v>
      </c>
      <c r="I221" s="91">
        <v>3.0000000000000001E-3</v>
      </c>
      <c r="J221" s="91">
        <v>1.0900000000000001</v>
      </c>
      <c r="K221" s="91">
        <v>0</v>
      </c>
      <c r="L221" s="91">
        <v>2.1999999999999999E-2</v>
      </c>
      <c r="M221" s="91">
        <v>3.379</v>
      </c>
      <c r="N221" s="134">
        <v>0</v>
      </c>
      <c r="O221" s="134">
        <v>1.526</v>
      </c>
      <c r="P221" s="134">
        <v>0</v>
      </c>
      <c r="Q221" s="134">
        <v>6.3220000000000001</v>
      </c>
      <c r="R221" s="135">
        <v>8.6999999999999994E-2</v>
      </c>
    </row>
    <row r="222" spans="1:18" x14ac:dyDescent="0.25">
      <c r="A222" s="155"/>
      <c r="B222" s="67" t="s">
        <v>24</v>
      </c>
      <c r="C222" s="133" t="s">
        <v>142</v>
      </c>
      <c r="D222" s="91">
        <v>0</v>
      </c>
      <c r="E222" s="91">
        <v>6.99</v>
      </c>
      <c r="F222" s="91">
        <v>0</v>
      </c>
      <c r="G222" s="91">
        <v>62.93</v>
      </c>
      <c r="H222" s="91">
        <v>0</v>
      </c>
      <c r="I222" s="91">
        <v>0</v>
      </c>
      <c r="J222" s="91">
        <v>0</v>
      </c>
      <c r="K222" s="91">
        <v>0</v>
      </c>
      <c r="L222" s="91">
        <v>0.64500000000000002</v>
      </c>
      <c r="M222" s="91">
        <v>0</v>
      </c>
      <c r="N222" s="91">
        <v>0</v>
      </c>
      <c r="O222" s="91">
        <v>0</v>
      </c>
      <c r="P222" s="91">
        <v>0</v>
      </c>
      <c r="Q222" s="91">
        <v>0</v>
      </c>
      <c r="R222" s="135">
        <v>0</v>
      </c>
    </row>
    <row r="223" spans="1:18" x14ac:dyDescent="0.25">
      <c r="A223" s="155"/>
      <c r="B223" s="67" t="s">
        <v>25</v>
      </c>
      <c r="C223" s="133" t="s">
        <v>182</v>
      </c>
      <c r="D223" s="91">
        <v>0</v>
      </c>
      <c r="E223" s="91">
        <v>0</v>
      </c>
      <c r="F223" s="91">
        <v>0</v>
      </c>
      <c r="G223" s="91">
        <v>0</v>
      </c>
      <c r="H223" s="91">
        <v>0</v>
      </c>
      <c r="I223" s="91">
        <v>0</v>
      </c>
      <c r="J223" s="91">
        <v>0</v>
      </c>
      <c r="K223" s="91">
        <v>0</v>
      </c>
      <c r="L223" s="91">
        <v>0</v>
      </c>
      <c r="M223" s="91">
        <v>0</v>
      </c>
      <c r="N223" s="91">
        <v>0</v>
      </c>
      <c r="O223" s="91">
        <v>0</v>
      </c>
      <c r="P223" s="91">
        <v>0</v>
      </c>
      <c r="Q223" s="91">
        <v>0</v>
      </c>
      <c r="R223" s="135">
        <v>0</v>
      </c>
    </row>
    <row r="224" spans="1:18" x14ac:dyDescent="0.25">
      <c r="A224" s="155"/>
      <c r="B224" s="67" t="s">
        <v>120</v>
      </c>
      <c r="C224" s="133" t="s">
        <v>237</v>
      </c>
      <c r="D224" s="91">
        <v>0.27</v>
      </c>
      <c r="E224" s="91">
        <v>0.03</v>
      </c>
      <c r="F224" s="91">
        <v>0.83</v>
      </c>
      <c r="G224" s="91">
        <v>4.66</v>
      </c>
      <c r="H224" s="91">
        <v>0.01</v>
      </c>
      <c r="I224" s="91">
        <v>1.2999999999999999E-2</v>
      </c>
      <c r="J224" s="91">
        <v>3.33</v>
      </c>
      <c r="K224" s="91">
        <v>3.0000000000000001E-3</v>
      </c>
      <c r="L224" s="91">
        <v>3.3000000000000002E-2</v>
      </c>
      <c r="M224" s="91">
        <v>7.6589999999999998</v>
      </c>
      <c r="N224" s="134">
        <v>1E-3</v>
      </c>
      <c r="O224" s="134">
        <v>4.6619999999999999</v>
      </c>
      <c r="P224" s="134">
        <v>0</v>
      </c>
      <c r="Q224" s="134">
        <v>13.986000000000001</v>
      </c>
      <c r="R224" s="135">
        <v>0.2</v>
      </c>
    </row>
    <row r="225" spans="1:18" x14ac:dyDescent="0.25">
      <c r="A225" s="155"/>
      <c r="B225" s="67" t="s">
        <v>26</v>
      </c>
      <c r="C225" s="133" t="s">
        <v>238</v>
      </c>
      <c r="D225" s="91">
        <v>0.56100000000000005</v>
      </c>
      <c r="E225" s="91">
        <v>0.10199999999999999</v>
      </c>
      <c r="F225" s="91">
        <v>1.9379999999999999</v>
      </c>
      <c r="G225" s="91">
        <v>12.24</v>
      </c>
      <c r="H225" s="91">
        <v>3.1E-2</v>
      </c>
      <c r="I225" s="91">
        <v>0.02</v>
      </c>
      <c r="J225" s="91">
        <v>12.75</v>
      </c>
      <c r="K225" s="91">
        <v>6.8000000000000005E-2</v>
      </c>
      <c r="L225" s="91">
        <v>0.35699999999999998</v>
      </c>
      <c r="M225" s="91">
        <v>7.14</v>
      </c>
      <c r="N225" s="134">
        <v>1E-3</v>
      </c>
      <c r="O225" s="134">
        <v>0</v>
      </c>
      <c r="P225" s="134">
        <v>0</v>
      </c>
      <c r="Q225" s="134">
        <v>13.26</v>
      </c>
      <c r="R225" s="135">
        <v>0.45900000000000002</v>
      </c>
    </row>
    <row r="226" spans="1:18" ht="28.5" x14ac:dyDescent="0.25">
      <c r="A226" s="155">
        <v>32</v>
      </c>
      <c r="B226" s="233" t="s">
        <v>121</v>
      </c>
      <c r="C226" s="166" t="s">
        <v>185</v>
      </c>
      <c r="D226" s="167">
        <f t="shared" ref="D226:R226" si="41">SUM(D227:D234)</f>
        <v>12.24</v>
      </c>
      <c r="E226" s="167">
        <f t="shared" si="41"/>
        <v>1.6480000000000001</v>
      </c>
      <c r="F226" s="167">
        <f t="shared" si="41"/>
        <v>22.509000000000004</v>
      </c>
      <c r="G226" s="167">
        <f t="shared" si="41"/>
        <v>140.48000000000002</v>
      </c>
      <c r="H226" s="167">
        <f t="shared" si="41"/>
        <v>0.20900000000000002</v>
      </c>
      <c r="I226" s="167">
        <f t="shared" si="41"/>
        <v>0.79</v>
      </c>
      <c r="J226" s="167">
        <f t="shared" si="41"/>
        <v>15.794</v>
      </c>
      <c r="K226" s="167">
        <f t="shared" si="41"/>
        <v>0.32900000000000001</v>
      </c>
      <c r="L226" s="167">
        <f t="shared" si="41"/>
        <v>0.31600000000000006</v>
      </c>
      <c r="M226" s="167">
        <f t="shared" si="41"/>
        <v>57.704999999999998</v>
      </c>
      <c r="N226" s="167">
        <f t="shared" si="41"/>
        <v>5.0000000000000001E-3</v>
      </c>
      <c r="O226" s="167">
        <f t="shared" si="41"/>
        <v>48.66</v>
      </c>
      <c r="P226" s="167">
        <f t="shared" si="41"/>
        <v>6.0000000000000001E-3</v>
      </c>
      <c r="Q226" s="167">
        <f t="shared" si="41"/>
        <v>183.22</v>
      </c>
      <c r="R226" s="168">
        <f t="shared" si="41"/>
        <v>2.0490000000000004</v>
      </c>
    </row>
    <row r="227" spans="1:18" x14ac:dyDescent="0.25">
      <c r="A227" s="155"/>
      <c r="B227" s="67" t="s">
        <v>28</v>
      </c>
      <c r="C227" s="169" t="s">
        <v>239</v>
      </c>
      <c r="D227" s="91">
        <v>1.4</v>
      </c>
      <c r="E227" s="91">
        <v>0.28000000000000003</v>
      </c>
      <c r="F227" s="91">
        <v>11.41</v>
      </c>
      <c r="G227" s="91">
        <v>53.9</v>
      </c>
      <c r="H227" s="68">
        <v>8.4000000000000005E-2</v>
      </c>
      <c r="I227" s="68">
        <v>0.49</v>
      </c>
      <c r="J227" s="91">
        <v>14</v>
      </c>
      <c r="K227" s="91">
        <v>2E-3</v>
      </c>
      <c r="L227" s="91">
        <v>7.0000000000000007E-2</v>
      </c>
      <c r="M227" s="68">
        <v>7</v>
      </c>
      <c r="N227" s="69">
        <v>3.0000000000000001E-3</v>
      </c>
      <c r="O227" s="69">
        <v>16.100000000000001</v>
      </c>
      <c r="P227" s="69">
        <v>0</v>
      </c>
      <c r="Q227" s="69">
        <v>40.6</v>
      </c>
      <c r="R227" s="70">
        <v>0.63</v>
      </c>
    </row>
    <row r="228" spans="1:18" x14ac:dyDescent="0.25">
      <c r="A228" s="155"/>
      <c r="B228" s="67" t="s">
        <v>122</v>
      </c>
      <c r="C228" s="169" t="s">
        <v>157</v>
      </c>
      <c r="D228" s="91">
        <v>0.69699999999999995</v>
      </c>
      <c r="E228" s="91">
        <v>8.2000000000000003E-2</v>
      </c>
      <c r="F228" s="91">
        <v>5.0170000000000003</v>
      </c>
      <c r="G228" s="91">
        <v>23.6</v>
      </c>
      <c r="H228" s="91">
        <v>8.9999999999999993E-3</v>
      </c>
      <c r="I228" s="91">
        <v>4.0000000000000001E-3</v>
      </c>
      <c r="J228" s="91">
        <v>0</v>
      </c>
      <c r="K228" s="91">
        <v>0</v>
      </c>
      <c r="L228" s="91">
        <v>8.2000000000000003E-2</v>
      </c>
      <c r="M228" s="91">
        <v>2.85</v>
      </c>
      <c r="N228" s="134">
        <v>0</v>
      </c>
      <c r="O228" s="134">
        <v>0</v>
      </c>
      <c r="P228" s="134">
        <v>3.0000000000000001E-3</v>
      </c>
      <c r="Q228" s="134">
        <v>24.22</v>
      </c>
      <c r="R228" s="135">
        <v>0.13500000000000001</v>
      </c>
    </row>
    <row r="229" spans="1:18" x14ac:dyDescent="0.25">
      <c r="A229" s="155"/>
      <c r="B229" s="67" t="s">
        <v>66</v>
      </c>
      <c r="C229" s="169" t="s">
        <v>203</v>
      </c>
      <c r="D229" s="6">
        <v>0.14899999999999999</v>
      </c>
      <c r="E229" s="6">
        <v>1.6E-2</v>
      </c>
      <c r="F229" s="6">
        <v>1.1519999999999999</v>
      </c>
      <c r="G229" s="6">
        <v>5.44</v>
      </c>
      <c r="H229" s="6">
        <v>0.01</v>
      </c>
      <c r="I229" s="6">
        <v>1.0999999999999999E-2</v>
      </c>
      <c r="J229" s="6">
        <v>0.94399999999999995</v>
      </c>
      <c r="K229" s="6">
        <v>0.32</v>
      </c>
      <c r="L229" s="6">
        <v>6.4000000000000001E-2</v>
      </c>
      <c r="M229" s="6">
        <v>6.375</v>
      </c>
      <c r="N229" s="49">
        <v>1E-3</v>
      </c>
      <c r="O229" s="49">
        <v>6.08</v>
      </c>
      <c r="P229" s="49">
        <v>0</v>
      </c>
      <c r="Q229" s="49">
        <v>8.8000000000000007</v>
      </c>
      <c r="R229" s="137">
        <v>0.112</v>
      </c>
    </row>
    <row r="230" spans="1:18" x14ac:dyDescent="0.25">
      <c r="A230" s="98"/>
      <c r="B230" s="5" t="s">
        <v>47</v>
      </c>
      <c r="C230" s="71" t="s">
        <v>31</v>
      </c>
      <c r="D230" s="63">
        <v>0.112</v>
      </c>
      <c r="E230" s="63">
        <v>0</v>
      </c>
      <c r="F230" s="63">
        <v>0.72799999999999998</v>
      </c>
      <c r="G230" s="63">
        <v>3.2</v>
      </c>
      <c r="H230" s="63">
        <v>4.0000000000000001E-3</v>
      </c>
      <c r="I230" s="63">
        <v>2E-3</v>
      </c>
      <c r="J230" s="63">
        <v>0.8</v>
      </c>
      <c r="K230" s="63">
        <v>0</v>
      </c>
      <c r="L230" s="63">
        <v>1.6E-2</v>
      </c>
      <c r="M230" s="63">
        <v>2.48</v>
      </c>
      <c r="N230" s="64">
        <v>0</v>
      </c>
      <c r="O230" s="64">
        <v>1.1200000000000001</v>
      </c>
      <c r="P230" s="64">
        <v>0</v>
      </c>
      <c r="Q230" s="64">
        <v>4.6399999999999997</v>
      </c>
      <c r="R230" s="65">
        <v>6.4000000000000001E-2</v>
      </c>
    </row>
    <row r="231" spans="1:18" x14ac:dyDescent="0.25">
      <c r="A231" s="41"/>
      <c r="B231" s="6" t="s">
        <v>72</v>
      </c>
      <c r="C231" s="67" t="s">
        <v>205</v>
      </c>
      <c r="D231" s="6">
        <v>0.3</v>
      </c>
      <c r="E231" s="6">
        <v>1</v>
      </c>
      <c r="F231" s="6">
        <v>0.28999999999999998</v>
      </c>
      <c r="G231" s="6">
        <v>11.5</v>
      </c>
      <c r="H231" s="6">
        <v>3.0000000000000001E-3</v>
      </c>
      <c r="I231" s="6">
        <v>0.01</v>
      </c>
      <c r="J231" s="6">
        <v>0.05</v>
      </c>
      <c r="K231" s="6">
        <v>6.0000000000000001E-3</v>
      </c>
      <c r="L231" s="6">
        <v>0.03</v>
      </c>
      <c r="M231" s="6">
        <v>9</v>
      </c>
      <c r="N231" s="49">
        <v>1E-3</v>
      </c>
      <c r="O231" s="49">
        <v>1</v>
      </c>
      <c r="P231" s="49">
        <v>0</v>
      </c>
      <c r="Q231" s="49">
        <v>6.2</v>
      </c>
      <c r="R231" s="137">
        <v>0.01</v>
      </c>
    </row>
    <row r="232" spans="1:18" x14ac:dyDescent="0.25">
      <c r="A232" s="155"/>
      <c r="B232" s="67" t="s">
        <v>25</v>
      </c>
      <c r="C232" s="169" t="s">
        <v>117</v>
      </c>
      <c r="D232" s="91">
        <v>0</v>
      </c>
      <c r="E232" s="91">
        <v>0</v>
      </c>
      <c r="F232" s="91">
        <v>0</v>
      </c>
      <c r="G232" s="91">
        <v>0</v>
      </c>
      <c r="H232" s="91">
        <v>0</v>
      </c>
      <c r="I232" s="91">
        <v>0</v>
      </c>
      <c r="J232" s="91">
        <v>0</v>
      </c>
      <c r="K232" s="91">
        <v>0</v>
      </c>
      <c r="L232" s="91">
        <v>0</v>
      </c>
      <c r="M232" s="91">
        <v>0</v>
      </c>
      <c r="N232" s="91">
        <v>0</v>
      </c>
      <c r="O232" s="91">
        <v>0</v>
      </c>
      <c r="P232" s="91">
        <v>0</v>
      </c>
      <c r="Q232" s="91">
        <v>0</v>
      </c>
      <c r="R232" s="135">
        <v>0</v>
      </c>
    </row>
    <row r="233" spans="1:18" x14ac:dyDescent="0.25">
      <c r="A233" s="155"/>
      <c r="B233" s="67" t="s">
        <v>68</v>
      </c>
      <c r="C233" s="169" t="s">
        <v>140</v>
      </c>
      <c r="D233" s="91">
        <v>0.67200000000000004</v>
      </c>
      <c r="E233" s="91">
        <v>0</v>
      </c>
      <c r="F233" s="91">
        <v>0.312</v>
      </c>
      <c r="G233" s="91">
        <v>3.84</v>
      </c>
      <c r="H233" s="91">
        <v>0</v>
      </c>
      <c r="I233" s="91">
        <v>0</v>
      </c>
      <c r="J233" s="91">
        <v>0</v>
      </c>
      <c r="K233" s="91">
        <v>1E-3</v>
      </c>
      <c r="L233" s="91">
        <v>2.4E-2</v>
      </c>
      <c r="M233" s="91">
        <v>6</v>
      </c>
      <c r="N233" s="134">
        <v>0</v>
      </c>
      <c r="O233" s="134">
        <v>3.36</v>
      </c>
      <c r="P233" s="134">
        <v>0</v>
      </c>
      <c r="Q233" s="134">
        <v>5.76</v>
      </c>
      <c r="R233" s="135">
        <v>0.28799999999999998</v>
      </c>
    </row>
    <row r="234" spans="1:18" x14ac:dyDescent="0.25">
      <c r="A234" s="41"/>
      <c r="B234" s="6" t="s">
        <v>32</v>
      </c>
      <c r="C234" s="46" t="s">
        <v>191</v>
      </c>
      <c r="D234" s="47">
        <v>8.91</v>
      </c>
      <c r="E234" s="47">
        <v>0.27</v>
      </c>
      <c r="F234" s="47">
        <v>3.6</v>
      </c>
      <c r="G234" s="47">
        <v>39</v>
      </c>
      <c r="H234" s="47">
        <v>9.9000000000000005E-2</v>
      </c>
      <c r="I234" s="47">
        <v>0.27300000000000002</v>
      </c>
      <c r="J234" s="47">
        <v>0</v>
      </c>
      <c r="K234" s="47">
        <v>0</v>
      </c>
      <c r="L234" s="47">
        <v>0.03</v>
      </c>
      <c r="M234" s="47">
        <v>24</v>
      </c>
      <c r="N234" s="48">
        <v>0</v>
      </c>
      <c r="O234" s="48">
        <v>21</v>
      </c>
      <c r="P234" s="48">
        <v>3.0000000000000001E-3</v>
      </c>
      <c r="Q234" s="48">
        <v>93</v>
      </c>
      <c r="R234" s="122">
        <v>0.81</v>
      </c>
    </row>
    <row r="235" spans="1:18" ht="15" customHeight="1" x14ac:dyDescent="0.25">
      <c r="A235" s="23" t="s">
        <v>256</v>
      </c>
      <c r="B235" s="229" t="s">
        <v>162</v>
      </c>
      <c r="C235" s="24">
        <v>100</v>
      </c>
      <c r="D235" s="157">
        <f t="shared" ref="D235:R235" si="42">SUM(D236:D241)</f>
        <v>16.442</v>
      </c>
      <c r="E235" s="157">
        <f t="shared" si="42"/>
        <v>18.745000000000001</v>
      </c>
      <c r="F235" s="157">
        <f t="shared" si="42"/>
        <v>15.2</v>
      </c>
      <c r="G235" s="157">
        <f t="shared" si="42"/>
        <v>297.577</v>
      </c>
      <c r="H235" s="157">
        <f t="shared" si="42"/>
        <v>0.16899999999999998</v>
      </c>
      <c r="I235" s="157">
        <f t="shared" si="42"/>
        <v>0.16</v>
      </c>
      <c r="J235" s="157">
        <f t="shared" si="42"/>
        <v>0</v>
      </c>
      <c r="K235" s="157">
        <f t="shared" si="42"/>
        <v>0</v>
      </c>
      <c r="L235" s="157">
        <f t="shared" si="42"/>
        <v>1.1059999999999999</v>
      </c>
      <c r="M235" s="157">
        <f t="shared" si="42"/>
        <v>28.962000000000003</v>
      </c>
      <c r="N235" s="157">
        <f t="shared" si="42"/>
        <v>5.0000000000000001E-3</v>
      </c>
      <c r="O235" s="157">
        <f t="shared" si="42"/>
        <v>26.294999999999998</v>
      </c>
      <c r="P235" s="157">
        <f t="shared" si="42"/>
        <v>3.0000000000000001E-3</v>
      </c>
      <c r="Q235" s="157">
        <f t="shared" si="42"/>
        <v>170.32</v>
      </c>
      <c r="R235" s="158">
        <f t="shared" si="42"/>
        <v>2.823</v>
      </c>
    </row>
    <row r="236" spans="1:18" x14ac:dyDescent="0.25">
      <c r="A236" s="98"/>
      <c r="B236" s="5" t="s">
        <v>163</v>
      </c>
      <c r="C236" s="71" t="s">
        <v>205</v>
      </c>
      <c r="D236" s="5">
        <v>1.34</v>
      </c>
      <c r="E236" s="5">
        <v>0.53</v>
      </c>
      <c r="F236" s="5">
        <v>6.75</v>
      </c>
      <c r="G236" s="5">
        <v>39.5</v>
      </c>
      <c r="H236" s="5">
        <v>9.7000000000000003E-2</v>
      </c>
      <c r="I236" s="5">
        <v>0.04</v>
      </c>
      <c r="J236" s="5">
        <v>0</v>
      </c>
      <c r="K236" s="5">
        <v>0</v>
      </c>
      <c r="L236" s="5">
        <v>8.0000000000000002E-3</v>
      </c>
      <c r="M236" s="5">
        <v>18.3</v>
      </c>
      <c r="N236" s="51">
        <v>0</v>
      </c>
      <c r="O236" s="51">
        <v>4.3</v>
      </c>
      <c r="P236" s="51">
        <v>2E-3</v>
      </c>
      <c r="Q236" s="51">
        <v>16.5</v>
      </c>
      <c r="R236" s="99">
        <v>0.48299999999999998</v>
      </c>
    </row>
    <row r="237" spans="1:18" x14ac:dyDescent="0.25">
      <c r="A237" s="98"/>
      <c r="B237" s="5" t="s">
        <v>41</v>
      </c>
      <c r="C237" s="5" t="s">
        <v>257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99">
        <v>0</v>
      </c>
    </row>
    <row r="238" spans="1:18" x14ac:dyDescent="0.25">
      <c r="A238" s="98"/>
      <c r="B238" s="5" t="s">
        <v>93</v>
      </c>
      <c r="C238" s="5" t="s">
        <v>258</v>
      </c>
      <c r="D238" s="5">
        <v>1.3819999999999999</v>
      </c>
      <c r="E238" s="5">
        <v>0.17499999999999999</v>
      </c>
      <c r="F238" s="5">
        <v>8.4499999999999993</v>
      </c>
      <c r="G238" s="5">
        <v>41.12</v>
      </c>
      <c r="H238" s="5">
        <v>2.8000000000000001E-2</v>
      </c>
      <c r="I238" s="5">
        <v>0.01</v>
      </c>
      <c r="J238" s="5">
        <v>0</v>
      </c>
      <c r="K238" s="5">
        <v>0</v>
      </c>
      <c r="L238" s="5">
        <v>0.22700000000000001</v>
      </c>
      <c r="M238" s="5">
        <v>4.0250000000000004</v>
      </c>
      <c r="N238" s="51">
        <v>0</v>
      </c>
      <c r="O238" s="51">
        <v>5.7750000000000004</v>
      </c>
      <c r="P238" s="51">
        <v>1E-3</v>
      </c>
      <c r="Q238" s="51">
        <v>15.22</v>
      </c>
      <c r="R238" s="99">
        <v>0.35</v>
      </c>
    </row>
    <row r="239" spans="1:18" x14ac:dyDescent="0.25">
      <c r="A239" s="98"/>
      <c r="B239" s="5" t="s">
        <v>25</v>
      </c>
      <c r="C239" s="5" t="s">
        <v>117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99">
        <v>0</v>
      </c>
    </row>
    <row r="240" spans="1:18" x14ac:dyDescent="0.25">
      <c r="A240" s="98"/>
      <c r="B240" s="5" t="s">
        <v>24</v>
      </c>
      <c r="C240" s="5" t="s">
        <v>259</v>
      </c>
      <c r="D240" s="5">
        <v>0</v>
      </c>
      <c r="E240" s="5">
        <v>6.24</v>
      </c>
      <c r="F240" s="5">
        <v>0</v>
      </c>
      <c r="G240" s="5">
        <v>56.186999999999998</v>
      </c>
      <c r="H240" s="5">
        <v>0</v>
      </c>
      <c r="I240" s="5">
        <v>0</v>
      </c>
      <c r="J240" s="5">
        <v>0</v>
      </c>
      <c r="K240" s="51">
        <v>0</v>
      </c>
      <c r="L240" s="51">
        <v>0.57599999999999996</v>
      </c>
      <c r="M240" s="51">
        <v>0</v>
      </c>
      <c r="N240" s="51">
        <v>0</v>
      </c>
      <c r="O240" s="51">
        <v>0</v>
      </c>
      <c r="P240" s="51">
        <v>0</v>
      </c>
      <c r="Q240" s="51">
        <v>0</v>
      </c>
      <c r="R240" s="99">
        <v>0</v>
      </c>
    </row>
    <row r="241" spans="1:18" x14ac:dyDescent="0.25">
      <c r="A241" s="98"/>
      <c r="B241" s="5" t="s">
        <v>33</v>
      </c>
      <c r="C241" s="5" t="s">
        <v>282</v>
      </c>
      <c r="D241" s="5">
        <v>13.72</v>
      </c>
      <c r="E241" s="5">
        <v>11.8</v>
      </c>
      <c r="F241" s="5">
        <v>0</v>
      </c>
      <c r="G241" s="5">
        <v>160.77000000000001</v>
      </c>
      <c r="H241" s="5">
        <v>4.3999999999999997E-2</v>
      </c>
      <c r="I241" s="5">
        <v>0.11</v>
      </c>
      <c r="J241" s="5">
        <v>0</v>
      </c>
      <c r="K241" s="5">
        <v>0</v>
      </c>
      <c r="L241" s="5">
        <v>0.29499999999999998</v>
      </c>
      <c r="M241" s="5">
        <v>6.6369999999999996</v>
      </c>
      <c r="N241" s="51">
        <v>5.0000000000000001E-3</v>
      </c>
      <c r="O241" s="51">
        <v>16.22</v>
      </c>
      <c r="P241" s="51">
        <v>0</v>
      </c>
      <c r="Q241" s="51">
        <v>138.6</v>
      </c>
      <c r="R241" s="99">
        <v>1.99</v>
      </c>
    </row>
    <row r="242" spans="1:18" x14ac:dyDescent="0.25">
      <c r="A242" s="23" t="s">
        <v>123</v>
      </c>
      <c r="B242" s="229" t="s">
        <v>124</v>
      </c>
      <c r="C242" s="24">
        <v>180</v>
      </c>
      <c r="D242" s="117">
        <f t="shared" ref="D242:R242" si="43">SUM(D243:D249)</f>
        <v>4.5510000000000002</v>
      </c>
      <c r="E242" s="117">
        <f t="shared" si="43"/>
        <v>6.0910000000000002</v>
      </c>
      <c r="F242" s="117">
        <f t="shared" si="43"/>
        <v>19.75</v>
      </c>
      <c r="G242" s="117">
        <f t="shared" si="43"/>
        <v>154.11600000000001</v>
      </c>
      <c r="H242" s="117">
        <f t="shared" si="43"/>
        <v>9.1999999999999998E-2</v>
      </c>
      <c r="I242" s="117">
        <f t="shared" si="43"/>
        <v>0.11800000000000001</v>
      </c>
      <c r="J242" s="117">
        <f t="shared" si="43"/>
        <v>92.954999999999998</v>
      </c>
      <c r="K242" s="117">
        <f t="shared" si="43"/>
        <v>0.22900000000000001</v>
      </c>
      <c r="L242" s="117">
        <f t="shared" si="43"/>
        <v>0.36700000000000005</v>
      </c>
      <c r="M242" s="117">
        <f t="shared" si="43"/>
        <v>102.886</v>
      </c>
      <c r="N242" s="117">
        <f t="shared" si="43"/>
        <v>7.0000000000000001E-3</v>
      </c>
      <c r="O242" s="117">
        <f t="shared" si="43"/>
        <v>42.52</v>
      </c>
      <c r="P242" s="117">
        <f t="shared" si="43"/>
        <v>1E-3</v>
      </c>
      <c r="Q242" s="117">
        <f t="shared" si="43"/>
        <v>83.103999999999985</v>
      </c>
      <c r="R242" s="118">
        <f t="shared" si="43"/>
        <v>1.6640000000000001</v>
      </c>
    </row>
    <row r="243" spans="1:18" x14ac:dyDescent="0.25">
      <c r="A243" s="98"/>
      <c r="B243" s="5" t="s">
        <v>70</v>
      </c>
      <c r="C243" s="5" t="s">
        <v>240</v>
      </c>
      <c r="D243" s="5">
        <v>3.4</v>
      </c>
      <c r="E243" s="5">
        <v>0.189</v>
      </c>
      <c r="F243" s="5">
        <v>8.8800000000000008</v>
      </c>
      <c r="G243" s="5">
        <v>52.92</v>
      </c>
      <c r="H243" s="5">
        <v>5.7000000000000002E-2</v>
      </c>
      <c r="I243" s="5">
        <v>7.5999999999999998E-2</v>
      </c>
      <c r="J243" s="5">
        <v>85.05</v>
      </c>
      <c r="K243" s="5">
        <v>6.0000000000000001E-3</v>
      </c>
      <c r="L243" s="5">
        <v>0.189</v>
      </c>
      <c r="M243" s="5">
        <v>90.72</v>
      </c>
      <c r="N243" s="51">
        <v>6.0000000000000001E-3</v>
      </c>
      <c r="O243" s="51">
        <v>30.24</v>
      </c>
      <c r="P243" s="51">
        <v>0</v>
      </c>
      <c r="Q243" s="51">
        <v>58.59</v>
      </c>
      <c r="R243" s="99">
        <v>1.1339999999999999</v>
      </c>
    </row>
    <row r="244" spans="1:18" x14ac:dyDescent="0.25">
      <c r="A244" s="98"/>
      <c r="B244" s="5" t="s">
        <v>47</v>
      </c>
      <c r="C244" s="5" t="s">
        <v>241</v>
      </c>
      <c r="D244" s="63">
        <v>0.14000000000000001</v>
      </c>
      <c r="E244" s="63">
        <v>0</v>
      </c>
      <c r="F244" s="63">
        <v>0.91</v>
      </c>
      <c r="G244" s="63">
        <v>4</v>
      </c>
      <c r="H244" s="63">
        <v>4.0000000000000001E-3</v>
      </c>
      <c r="I244" s="63">
        <v>2E-3</v>
      </c>
      <c r="J244" s="63">
        <v>1</v>
      </c>
      <c r="K244" s="63">
        <v>0</v>
      </c>
      <c r="L244" s="63">
        <v>2.1999999999999999E-2</v>
      </c>
      <c r="M244" s="63">
        <v>3.1</v>
      </c>
      <c r="N244" s="64">
        <v>0</v>
      </c>
      <c r="O244" s="64">
        <v>1.512</v>
      </c>
      <c r="P244" s="64">
        <v>0</v>
      </c>
      <c r="Q244" s="64">
        <v>6.2640000000000002</v>
      </c>
      <c r="R244" s="65">
        <v>0.08</v>
      </c>
    </row>
    <row r="245" spans="1:18" x14ac:dyDescent="0.25">
      <c r="A245" s="98"/>
      <c r="B245" s="5" t="s">
        <v>30</v>
      </c>
      <c r="C245" s="5" t="s">
        <v>242</v>
      </c>
      <c r="D245" s="5">
        <v>6.7000000000000004E-2</v>
      </c>
      <c r="E245" s="5">
        <v>7.0000000000000001E-3</v>
      </c>
      <c r="F245" s="5">
        <v>0.52</v>
      </c>
      <c r="G245" s="5">
        <v>2.448</v>
      </c>
      <c r="H245" s="5">
        <v>4.0000000000000001E-3</v>
      </c>
      <c r="I245" s="5">
        <v>5.0000000000000001E-3</v>
      </c>
      <c r="J245" s="5">
        <v>0.42499999999999999</v>
      </c>
      <c r="K245" s="5">
        <v>0.14399999999999999</v>
      </c>
      <c r="L245" s="5">
        <v>2.9000000000000001E-2</v>
      </c>
      <c r="M245" s="5">
        <v>3.6720000000000002</v>
      </c>
      <c r="N245" s="51">
        <v>0</v>
      </c>
      <c r="O245" s="51">
        <v>2.7360000000000002</v>
      </c>
      <c r="P245" s="51">
        <v>0</v>
      </c>
      <c r="Q245" s="51">
        <v>3.96</v>
      </c>
      <c r="R245" s="99">
        <v>0.05</v>
      </c>
    </row>
    <row r="246" spans="1:18" x14ac:dyDescent="0.25">
      <c r="A246" s="98"/>
      <c r="B246" s="5" t="s">
        <v>39</v>
      </c>
      <c r="C246" s="5" t="s">
        <v>243</v>
      </c>
      <c r="D246" s="5">
        <v>0.19</v>
      </c>
      <c r="E246" s="5">
        <v>2.3E-2</v>
      </c>
      <c r="F246" s="5">
        <v>1.22</v>
      </c>
      <c r="G246" s="5">
        <v>5.9580000000000002</v>
      </c>
      <c r="H246" s="5">
        <v>4.0000000000000001E-3</v>
      </c>
      <c r="I246" s="5">
        <v>1E-3</v>
      </c>
      <c r="J246" s="5">
        <v>0</v>
      </c>
      <c r="K246" s="5">
        <v>0</v>
      </c>
      <c r="L246" s="5">
        <v>3.2000000000000001E-2</v>
      </c>
      <c r="M246" s="5">
        <v>0.432</v>
      </c>
      <c r="N246" s="51">
        <v>0</v>
      </c>
      <c r="O246" s="51">
        <v>0.79200000000000004</v>
      </c>
      <c r="P246" s="51">
        <v>0</v>
      </c>
      <c r="Q246" s="51">
        <v>2.0699999999999998</v>
      </c>
      <c r="R246" s="99">
        <v>3.7999999999999999E-2</v>
      </c>
    </row>
    <row r="247" spans="1:18" x14ac:dyDescent="0.25">
      <c r="A247" s="98"/>
      <c r="B247" s="5" t="s">
        <v>50</v>
      </c>
      <c r="C247" s="5" t="s">
        <v>244</v>
      </c>
      <c r="D247" s="5">
        <v>0</v>
      </c>
      <c r="E247" s="5">
        <v>0</v>
      </c>
      <c r="F247" s="5">
        <v>5.38</v>
      </c>
      <c r="G247" s="5">
        <v>21.57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0.16200000000000001</v>
      </c>
      <c r="N247" s="5">
        <v>0</v>
      </c>
      <c r="O247" s="5">
        <v>0</v>
      </c>
      <c r="P247" s="5">
        <v>0</v>
      </c>
      <c r="Q247" s="5">
        <v>0</v>
      </c>
      <c r="R247" s="99">
        <v>1.6E-2</v>
      </c>
    </row>
    <row r="248" spans="1:18" x14ac:dyDescent="0.25">
      <c r="A248" s="98"/>
      <c r="B248" s="5" t="s">
        <v>77</v>
      </c>
      <c r="C248" s="5" t="s">
        <v>245</v>
      </c>
      <c r="D248" s="5">
        <v>0.69</v>
      </c>
      <c r="E248" s="5">
        <v>7.1999999999999995E-2</v>
      </c>
      <c r="F248" s="5">
        <v>2.7360000000000002</v>
      </c>
      <c r="G248" s="5">
        <v>14.26</v>
      </c>
      <c r="H248" s="5">
        <v>2.1999999999999999E-2</v>
      </c>
      <c r="I248" s="5">
        <v>2.4E-2</v>
      </c>
      <c r="J248" s="5">
        <v>6.48</v>
      </c>
      <c r="K248" s="5">
        <v>4.2999999999999997E-2</v>
      </c>
      <c r="L248" s="5">
        <v>1.4E-2</v>
      </c>
      <c r="M248" s="5">
        <v>2.88</v>
      </c>
      <c r="N248" s="51">
        <v>1E-3</v>
      </c>
      <c r="O248" s="51">
        <v>7.2</v>
      </c>
      <c r="P248" s="51">
        <v>1E-3</v>
      </c>
      <c r="Q248" s="51">
        <v>9.7899999999999991</v>
      </c>
      <c r="R248" s="99">
        <v>0.33</v>
      </c>
    </row>
    <row r="249" spans="1:18" x14ac:dyDescent="0.25">
      <c r="A249" s="98"/>
      <c r="B249" s="5" t="s">
        <v>45</v>
      </c>
      <c r="C249" s="5" t="s">
        <v>246</v>
      </c>
      <c r="D249" s="5">
        <v>6.4000000000000001E-2</v>
      </c>
      <c r="E249" s="5">
        <v>5.8</v>
      </c>
      <c r="F249" s="5">
        <v>0.104</v>
      </c>
      <c r="G249" s="5">
        <v>52.96</v>
      </c>
      <c r="H249" s="5">
        <v>1E-3</v>
      </c>
      <c r="I249" s="5">
        <v>0.01</v>
      </c>
      <c r="J249" s="5">
        <v>0</v>
      </c>
      <c r="K249" s="5">
        <v>3.5999999999999997E-2</v>
      </c>
      <c r="L249" s="5">
        <v>8.1000000000000003E-2</v>
      </c>
      <c r="M249" s="5">
        <v>1.92</v>
      </c>
      <c r="N249" s="51">
        <v>0</v>
      </c>
      <c r="O249" s="51">
        <v>0.04</v>
      </c>
      <c r="P249" s="51">
        <v>0</v>
      </c>
      <c r="Q249" s="51">
        <v>2.4300000000000002</v>
      </c>
      <c r="R249" s="99">
        <v>1.6E-2</v>
      </c>
    </row>
    <row r="250" spans="1:18" ht="28.5" x14ac:dyDescent="0.25">
      <c r="A250" s="53">
        <v>130</v>
      </c>
      <c r="B250" s="229" t="s">
        <v>264</v>
      </c>
      <c r="C250" s="202" t="s">
        <v>97</v>
      </c>
      <c r="D250" s="101">
        <f t="shared" ref="D250:R250" si="44">SUM(D251:D251)</f>
        <v>1</v>
      </c>
      <c r="E250" s="101">
        <f t="shared" si="44"/>
        <v>0</v>
      </c>
      <c r="F250" s="101">
        <f t="shared" si="44"/>
        <v>18.2</v>
      </c>
      <c r="G250" s="101">
        <f t="shared" si="44"/>
        <v>76</v>
      </c>
      <c r="H250" s="101">
        <f t="shared" si="44"/>
        <v>0.02</v>
      </c>
      <c r="I250" s="101">
        <f t="shared" si="44"/>
        <v>0.02</v>
      </c>
      <c r="J250" s="101">
        <f t="shared" si="44"/>
        <v>4</v>
      </c>
      <c r="K250" s="203">
        <f t="shared" si="44"/>
        <v>0</v>
      </c>
      <c r="L250" s="203">
        <f t="shared" si="44"/>
        <v>0.2</v>
      </c>
      <c r="M250" s="203">
        <f t="shared" si="44"/>
        <v>14</v>
      </c>
      <c r="N250" s="203">
        <f t="shared" si="44"/>
        <v>2E-3</v>
      </c>
      <c r="O250" s="203">
        <f t="shared" si="44"/>
        <v>8</v>
      </c>
      <c r="P250" s="203">
        <f t="shared" si="44"/>
        <v>0</v>
      </c>
      <c r="Q250" s="203">
        <f t="shared" si="44"/>
        <v>14</v>
      </c>
      <c r="R250" s="204">
        <f t="shared" si="44"/>
        <v>0.6</v>
      </c>
    </row>
    <row r="251" spans="1:18" ht="15.75" x14ac:dyDescent="0.25">
      <c r="A251" s="144"/>
      <c r="B251" s="5" t="s">
        <v>265</v>
      </c>
      <c r="C251" s="178" t="s">
        <v>54</v>
      </c>
      <c r="D251" s="205">
        <v>1</v>
      </c>
      <c r="E251" s="205">
        <v>0</v>
      </c>
      <c r="F251" s="205">
        <v>18.2</v>
      </c>
      <c r="G251" s="205">
        <v>76</v>
      </c>
      <c r="H251" s="205">
        <v>0.02</v>
      </c>
      <c r="I251" s="205">
        <v>0.02</v>
      </c>
      <c r="J251" s="205">
        <v>4</v>
      </c>
      <c r="K251" s="81">
        <v>0</v>
      </c>
      <c r="L251" s="81">
        <v>0.2</v>
      </c>
      <c r="M251" s="81">
        <v>14</v>
      </c>
      <c r="N251" s="82">
        <v>2E-3</v>
      </c>
      <c r="O251" s="82">
        <v>8</v>
      </c>
      <c r="P251" s="82">
        <v>0</v>
      </c>
      <c r="Q251" s="82">
        <v>14</v>
      </c>
      <c r="R251" s="83">
        <v>0.6</v>
      </c>
    </row>
    <row r="252" spans="1:18" x14ac:dyDescent="0.25">
      <c r="A252" s="23">
        <v>11</v>
      </c>
      <c r="B252" s="229" t="s">
        <v>57</v>
      </c>
      <c r="C252" s="24">
        <v>30</v>
      </c>
      <c r="D252" s="25">
        <f t="shared" ref="D252:R252" si="45">SUM(D253)</f>
        <v>1.98</v>
      </c>
      <c r="E252" s="25">
        <f t="shared" si="45"/>
        <v>0.36</v>
      </c>
      <c r="F252" s="25">
        <f t="shared" si="45"/>
        <v>10.8</v>
      </c>
      <c r="G252" s="25">
        <f t="shared" si="45"/>
        <v>54.3</v>
      </c>
      <c r="H252" s="25">
        <f t="shared" si="45"/>
        <v>5.3999999999999999E-2</v>
      </c>
      <c r="I252" s="25">
        <f t="shared" si="45"/>
        <v>2.4E-2</v>
      </c>
      <c r="J252" s="25">
        <f t="shared" si="45"/>
        <v>0</v>
      </c>
      <c r="K252" s="26">
        <f t="shared" si="45"/>
        <v>0</v>
      </c>
      <c r="L252" s="26">
        <f t="shared" si="45"/>
        <v>0</v>
      </c>
      <c r="M252" s="26">
        <f t="shared" si="45"/>
        <v>0</v>
      </c>
      <c r="N252" s="26">
        <f t="shared" si="45"/>
        <v>0</v>
      </c>
      <c r="O252" s="26">
        <f t="shared" si="45"/>
        <v>0</v>
      </c>
      <c r="P252" s="26">
        <f t="shared" si="45"/>
        <v>0</v>
      </c>
      <c r="Q252" s="26">
        <f t="shared" si="45"/>
        <v>0</v>
      </c>
      <c r="R252" s="26">
        <f t="shared" si="45"/>
        <v>0</v>
      </c>
    </row>
    <row r="253" spans="1:18" x14ac:dyDescent="0.25">
      <c r="A253" s="23"/>
      <c r="B253" s="5" t="s">
        <v>58</v>
      </c>
      <c r="C253" s="28" t="s">
        <v>59</v>
      </c>
      <c r="D253" s="29">
        <v>1.98</v>
      </c>
      <c r="E253" s="29">
        <v>0.36</v>
      </c>
      <c r="F253" s="29">
        <v>10.8</v>
      </c>
      <c r="G253" s="29">
        <v>54.3</v>
      </c>
      <c r="H253" s="29">
        <v>5.3999999999999999E-2</v>
      </c>
      <c r="I253" s="29">
        <v>2.4E-2</v>
      </c>
      <c r="J253" s="29">
        <v>0</v>
      </c>
      <c r="K253" s="47">
        <v>0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122">
        <v>0</v>
      </c>
    </row>
    <row r="254" spans="1:18" x14ac:dyDescent="0.25">
      <c r="A254" s="23">
        <v>10</v>
      </c>
      <c r="B254" s="229" t="s">
        <v>42</v>
      </c>
      <c r="C254" s="30" t="s">
        <v>60</v>
      </c>
      <c r="D254" s="25">
        <f t="shared" ref="D254:I254" si="46">SUM(D255)</f>
        <v>3.16</v>
      </c>
      <c r="E254" s="25">
        <f t="shared" si="46"/>
        <v>0.4</v>
      </c>
      <c r="F254" s="25">
        <f t="shared" si="46"/>
        <v>19.32</v>
      </c>
      <c r="G254" s="25">
        <f t="shared" si="46"/>
        <v>94</v>
      </c>
      <c r="H254" s="25">
        <f t="shared" si="46"/>
        <v>6.4000000000000001E-2</v>
      </c>
      <c r="I254" s="25">
        <f t="shared" si="46"/>
        <v>2.4E-2</v>
      </c>
      <c r="J254" s="25">
        <v>0</v>
      </c>
      <c r="K254" s="25">
        <f t="shared" ref="K254:R254" si="47">SUM(K255)</f>
        <v>0</v>
      </c>
      <c r="L254" s="25">
        <f t="shared" si="47"/>
        <v>0.52</v>
      </c>
      <c r="M254" s="25">
        <f t="shared" si="47"/>
        <v>9.1999999999999993</v>
      </c>
      <c r="N254" s="25">
        <f t="shared" si="47"/>
        <v>1E-3</v>
      </c>
      <c r="O254" s="25">
        <f t="shared" si="47"/>
        <v>13.2</v>
      </c>
      <c r="P254" s="25">
        <f t="shared" si="47"/>
        <v>2E-3</v>
      </c>
      <c r="Q254" s="25">
        <f t="shared" si="47"/>
        <v>34.799999999999997</v>
      </c>
      <c r="R254" s="31">
        <f t="shared" si="47"/>
        <v>0.8</v>
      </c>
    </row>
    <row r="255" spans="1:18" ht="15.75" thickBot="1" x14ac:dyDescent="0.3">
      <c r="A255" s="55"/>
      <c r="B255" s="232" t="s">
        <v>42</v>
      </c>
      <c r="C255" s="56" t="s">
        <v>61</v>
      </c>
      <c r="D255" s="57">
        <v>3.16</v>
      </c>
      <c r="E255" s="57">
        <v>0.4</v>
      </c>
      <c r="F255" s="57">
        <v>19.32</v>
      </c>
      <c r="G255" s="57">
        <v>94</v>
      </c>
      <c r="H255" s="57">
        <v>6.4000000000000001E-2</v>
      </c>
      <c r="I255" s="57">
        <v>2.4E-2</v>
      </c>
      <c r="J255" s="57">
        <v>0</v>
      </c>
      <c r="K255" s="57">
        <v>0</v>
      </c>
      <c r="L255" s="57">
        <v>0.52</v>
      </c>
      <c r="M255" s="57">
        <v>9.1999999999999993</v>
      </c>
      <c r="N255" s="58">
        <v>1E-3</v>
      </c>
      <c r="O255" s="58">
        <v>13.2</v>
      </c>
      <c r="P255" s="58">
        <v>2E-3</v>
      </c>
      <c r="Q255" s="58">
        <v>34.799999999999997</v>
      </c>
      <c r="R255" s="59">
        <v>0.8</v>
      </c>
    </row>
    <row r="256" spans="1:18" ht="16.5" thickBot="1" x14ac:dyDescent="0.3">
      <c r="A256" s="266" t="s">
        <v>62</v>
      </c>
      <c r="B256" s="267"/>
      <c r="C256" s="268"/>
      <c r="D256" s="149">
        <f t="shared" ref="D256:R256" si="48">SUM(D220,D226,D235,D242,D250,D252,)</f>
        <v>37.193999999999996</v>
      </c>
      <c r="E256" s="149">
        <f t="shared" si="48"/>
        <v>33.986000000000004</v>
      </c>
      <c r="F256" s="149">
        <f t="shared" si="48"/>
        <v>90.117000000000004</v>
      </c>
      <c r="G256" s="149">
        <f t="shared" si="48"/>
        <v>806.77299999999991</v>
      </c>
      <c r="H256" s="149">
        <f t="shared" si="48"/>
        <v>0.59000000000000008</v>
      </c>
      <c r="I256" s="149">
        <f t="shared" si="48"/>
        <v>1.1480000000000001</v>
      </c>
      <c r="J256" s="149">
        <f t="shared" si="48"/>
        <v>129.91899999999998</v>
      </c>
      <c r="K256" s="149">
        <f t="shared" si="48"/>
        <v>0.629</v>
      </c>
      <c r="L256" s="149">
        <f t="shared" si="48"/>
        <v>3.0460000000000003</v>
      </c>
      <c r="M256" s="149">
        <f t="shared" si="48"/>
        <v>221.73099999999999</v>
      </c>
      <c r="N256" s="149">
        <f t="shared" si="48"/>
        <v>2.0999999999999998E-2</v>
      </c>
      <c r="O256" s="149">
        <f t="shared" si="48"/>
        <v>131.66300000000001</v>
      </c>
      <c r="P256" s="149">
        <f t="shared" si="48"/>
        <v>1.0000000000000002E-2</v>
      </c>
      <c r="Q256" s="149">
        <f t="shared" si="48"/>
        <v>484.21199999999999</v>
      </c>
      <c r="R256" s="149">
        <f t="shared" si="48"/>
        <v>7.8819999999999997</v>
      </c>
    </row>
    <row r="257" spans="1:18" ht="15.75" x14ac:dyDescent="0.25">
      <c r="A257" s="124"/>
      <c r="B257" s="124"/>
      <c r="C257" s="124"/>
      <c r="D257" s="125"/>
      <c r="E257" s="125"/>
      <c r="F257" s="125"/>
      <c r="G257" s="125"/>
      <c r="H257" s="170"/>
      <c r="I257" s="170"/>
      <c r="J257" s="170"/>
      <c r="K257" s="170"/>
      <c r="L257" s="170"/>
      <c r="M257" s="170"/>
      <c r="N257" s="170"/>
      <c r="O257" s="170"/>
      <c r="P257" s="170"/>
      <c r="Q257" s="170"/>
      <c r="R257" s="170"/>
    </row>
    <row r="258" spans="1:18" ht="15.75" x14ac:dyDescent="0.25">
      <c r="A258" s="124"/>
      <c r="B258" s="124"/>
      <c r="C258" s="124"/>
      <c r="D258" s="125"/>
      <c r="E258" s="125"/>
      <c r="F258" s="125"/>
      <c r="G258" s="125"/>
      <c r="H258" s="170"/>
      <c r="I258" s="170"/>
      <c r="J258" s="170"/>
      <c r="K258" s="170"/>
      <c r="L258" s="170"/>
      <c r="M258" s="170"/>
      <c r="N258" s="170"/>
      <c r="O258" s="170"/>
      <c r="P258" s="170"/>
      <c r="Q258" s="170"/>
      <c r="R258" s="170"/>
    </row>
    <row r="259" spans="1:18" ht="15.75" x14ac:dyDescent="0.25">
      <c r="A259" s="124"/>
      <c r="B259" s="124"/>
      <c r="C259" s="124"/>
      <c r="D259" s="125"/>
      <c r="E259" s="125"/>
      <c r="F259" s="125"/>
      <c r="G259" s="125"/>
      <c r="H259" s="170"/>
      <c r="I259" s="170"/>
      <c r="J259" s="170"/>
      <c r="K259" s="170"/>
      <c r="L259" s="170"/>
      <c r="M259" s="170"/>
      <c r="N259" s="170"/>
      <c r="O259" s="170"/>
      <c r="P259" s="170"/>
      <c r="Q259" s="170"/>
      <c r="R259" s="170"/>
    </row>
    <row r="260" spans="1:18" ht="15.75" x14ac:dyDescent="0.25">
      <c r="A260" s="124"/>
      <c r="B260" s="124"/>
      <c r="C260" s="124"/>
      <c r="D260" s="125"/>
      <c r="E260" s="125"/>
      <c r="F260" s="125"/>
      <c r="G260" s="125"/>
      <c r="H260" s="170"/>
      <c r="I260" s="170"/>
      <c r="J260" s="170"/>
      <c r="K260" s="170"/>
      <c r="L260" s="170"/>
      <c r="M260" s="170"/>
      <c r="N260" s="170"/>
      <c r="O260" s="170"/>
      <c r="P260" s="170"/>
      <c r="Q260" s="170"/>
      <c r="R260" s="170"/>
    </row>
    <row r="261" spans="1:18" ht="15.75" x14ac:dyDescent="0.25">
      <c r="A261" s="124"/>
      <c r="B261" s="124"/>
      <c r="C261" s="124"/>
      <c r="D261" s="125"/>
      <c r="E261" s="125"/>
      <c r="F261" s="125"/>
      <c r="G261" s="125"/>
      <c r="H261" s="170"/>
      <c r="I261" s="170"/>
      <c r="J261" s="170"/>
      <c r="K261" s="170"/>
      <c r="L261" s="170"/>
      <c r="M261" s="170"/>
      <c r="N261" s="170"/>
      <c r="O261" s="170"/>
      <c r="P261" s="170"/>
      <c r="Q261" s="170"/>
      <c r="R261" s="170"/>
    </row>
    <row r="262" spans="1:18" x14ac:dyDescent="0.25">
      <c r="A262" s="206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</row>
    <row r="263" spans="1:18" x14ac:dyDescent="0.25">
      <c r="A263" s="206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</row>
    <row r="264" spans="1:18" x14ac:dyDescent="0.25">
      <c r="A264" s="206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</row>
    <row r="265" spans="1:18" ht="15.75" thickBot="1" x14ac:dyDescent="0.3">
      <c r="A265" s="254" t="s">
        <v>125</v>
      </c>
      <c r="B265" s="254"/>
      <c r="C265" s="254"/>
      <c r="D265" s="254"/>
      <c r="E265" s="254"/>
      <c r="F265" s="254"/>
      <c r="G265" s="254"/>
      <c r="H265" s="254"/>
      <c r="I265" s="254"/>
      <c r="J265" s="254"/>
      <c r="K265" s="254"/>
      <c r="L265" s="254"/>
      <c r="M265" s="254"/>
      <c r="N265" s="254"/>
      <c r="O265" s="254"/>
      <c r="P265" s="254"/>
      <c r="Q265" s="254"/>
      <c r="R265" s="254"/>
    </row>
    <row r="266" spans="1:18" x14ac:dyDescent="0.25">
      <c r="A266" s="259" t="s">
        <v>176</v>
      </c>
      <c r="B266" s="261" t="s">
        <v>177</v>
      </c>
      <c r="C266" s="261" t="s">
        <v>3</v>
      </c>
      <c r="D266" s="263" t="s">
        <v>4</v>
      </c>
      <c r="E266" s="264"/>
      <c r="F266" s="265"/>
      <c r="G266" s="240" t="s">
        <v>5</v>
      </c>
      <c r="H266" s="245" t="s">
        <v>6</v>
      </c>
      <c r="I266" s="246"/>
      <c r="J266" s="246"/>
      <c r="K266" s="246"/>
      <c r="L266" s="247"/>
      <c r="M266" s="240" t="s">
        <v>7</v>
      </c>
      <c r="N266" s="245"/>
      <c r="O266" s="245"/>
      <c r="P266" s="245"/>
      <c r="Q266" s="245"/>
      <c r="R266" s="242"/>
    </row>
    <row r="267" spans="1:18" ht="29.25" thickBot="1" x14ac:dyDescent="0.3">
      <c r="A267" s="260"/>
      <c r="B267" s="262"/>
      <c r="C267" s="262"/>
      <c r="D267" s="109" t="s">
        <v>178</v>
      </c>
      <c r="E267" s="109" t="s">
        <v>179</v>
      </c>
      <c r="F267" s="109" t="s">
        <v>180</v>
      </c>
      <c r="G267" s="250"/>
      <c r="H267" s="1" t="s">
        <v>11</v>
      </c>
      <c r="I267" s="1" t="s">
        <v>12</v>
      </c>
      <c r="J267" s="1" t="s">
        <v>13</v>
      </c>
      <c r="K267" s="1" t="s">
        <v>14</v>
      </c>
      <c r="L267" s="1" t="s">
        <v>15</v>
      </c>
      <c r="M267" s="1" t="s">
        <v>16</v>
      </c>
      <c r="N267" s="2" t="s">
        <v>17</v>
      </c>
      <c r="O267" s="2" t="s">
        <v>18</v>
      </c>
      <c r="P267" s="2" t="s">
        <v>19</v>
      </c>
      <c r="Q267" s="2" t="s">
        <v>20</v>
      </c>
      <c r="R267" s="3" t="s">
        <v>21</v>
      </c>
    </row>
    <row r="268" spans="1:18" ht="28.5" x14ac:dyDescent="0.25">
      <c r="A268" s="182" t="s">
        <v>160</v>
      </c>
      <c r="B268" s="238" t="s">
        <v>161</v>
      </c>
      <c r="C268" s="171" t="s">
        <v>128</v>
      </c>
      <c r="D268" s="183">
        <f t="shared" ref="D268:R268" si="49">SUM(D269:D271)</f>
        <v>1.27</v>
      </c>
      <c r="E268" s="183">
        <f t="shared" si="49"/>
        <v>10.08</v>
      </c>
      <c r="F268" s="183">
        <f t="shared" si="49"/>
        <v>6.85</v>
      </c>
      <c r="G268" s="183">
        <f t="shared" si="49"/>
        <v>123.58</v>
      </c>
      <c r="H268" s="183">
        <f t="shared" si="49"/>
        <v>1.7000000000000001E-2</v>
      </c>
      <c r="I268" s="183">
        <f t="shared" si="49"/>
        <v>3.4000000000000002E-2</v>
      </c>
      <c r="J268" s="183">
        <f t="shared" si="49"/>
        <v>6.35</v>
      </c>
      <c r="K268" s="183">
        <f t="shared" si="49"/>
        <v>2E-3</v>
      </c>
      <c r="L268" s="183">
        <f t="shared" si="49"/>
        <v>1.0149999999999999</v>
      </c>
      <c r="M268" s="183">
        <f t="shared" si="49"/>
        <v>36.92</v>
      </c>
      <c r="N268" s="183">
        <f t="shared" si="49"/>
        <v>0</v>
      </c>
      <c r="O268" s="183">
        <f t="shared" si="49"/>
        <v>22.04</v>
      </c>
      <c r="P268" s="183">
        <f t="shared" si="49"/>
        <v>0</v>
      </c>
      <c r="Q268" s="183">
        <f t="shared" si="49"/>
        <v>42.54</v>
      </c>
      <c r="R268" s="184">
        <f t="shared" si="49"/>
        <v>1.46</v>
      </c>
    </row>
    <row r="269" spans="1:18" x14ac:dyDescent="0.25">
      <c r="A269" s="98"/>
      <c r="B269" s="5" t="s">
        <v>65</v>
      </c>
      <c r="C269" s="160" t="s">
        <v>254</v>
      </c>
      <c r="D269" s="5">
        <v>1.1100000000000001</v>
      </c>
      <c r="E269" s="5">
        <v>7.0000000000000007E-2</v>
      </c>
      <c r="F269" s="5">
        <v>6.51</v>
      </c>
      <c r="G269" s="5">
        <v>31.08</v>
      </c>
      <c r="H269" s="5">
        <v>1.7000000000000001E-2</v>
      </c>
      <c r="I269" s="5">
        <v>3.4000000000000002E-2</v>
      </c>
      <c r="J269" s="5">
        <v>6.35</v>
      </c>
      <c r="K269" s="5">
        <v>1E-3</v>
      </c>
      <c r="L269" s="5">
        <v>7.3999999999999996E-2</v>
      </c>
      <c r="M269" s="5">
        <v>31.92</v>
      </c>
      <c r="N269" s="51">
        <v>0</v>
      </c>
      <c r="O269" s="51">
        <v>19.239999999999998</v>
      </c>
      <c r="P269" s="51">
        <v>0</v>
      </c>
      <c r="Q269" s="51">
        <v>37.74</v>
      </c>
      <c r="R269" s="99">
        <v>1.22</v>
      </c>
    </row>
    <row r="270" spans="1:18" x14ac:dyDescent="0.25">
      <c r="A270" s="98"/>
      <c r="B270" s="5" t="s">
        <v>24</v>
      </c>
      <c r="C270" s="160" t="s">
        <v>205</v>
      </c>
      <c r="D270" s="5">
        <v>0</v>
      </c>
      <c r="E270" s="5">
        <v>9.99</v>
      </c>
      <c r="F270" s="5">
        <v>0</v>
      </c>
      <c r="G270" s="5">
        <v>89.9</v>
      </c>
      <c r="H270" s="5">
        <v>0</v>
      </c>
      <c r="I270" s="5">
        <v>0</v>
      </c>
      <c r="J270" s="5">
        <v>0</v>
      </c>
      <c r="K270" s="5">
        <v>0</v>
      </c>
      <c r="L270" s="5">
        <v>0.92100000000000004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99">
        <v>0</v>
      </c>
    </row>
    <row r="271" spans="1:18" x14ac:dyDescent="0.25">
      <c r="A271" s="98"/>
      <c r="B271" s="5" t="s">
        <v>68</v>
      </c>
      <c r="C271" s="160" t="s">
        <v>255</v>
      </c>
      <c r="D271" s="5">
        <v>0.16</v>
      </c>
      <c r="E271" s="5">
        <v>0.02</v>
      </c>
      <c r="F271" s="5">
        <v>0.34</v>
      </c>
      <c r="G271" s="5">
        <v>2.6</v>
      </c>
      <c r="H271" s="5">
        <v>0</v>
      </c>
      <c r="I271" s="5">
        <v>0</v>
      </c>
      <c r="J271" s="5">
        <v>0</v>
      </c>
      <c r="K271" s="5">
        <v>1E-3</v>
      </c>
      <c r="L271" s="5">
        <v>0.02</v>
      </c>
      <c r="M271" s="5">
        <v>5</v>
      </c>
      <c r="N271" s="51">
        <v>0</v>
      </c>
      <c r="O271" s="51">
        <v>2.8</v>
      </c>
      <c r="P271" s="51">
        <v>0</v>
      </c>
      <c r="Q271" s="51">
        <v>4.8</v>
      </c>
      <c r="R271" s="99">
        <v>0.24</v>
      </c>
    </row>
    <row r="272" spans="1:18" ht="28.5" x14ac:dyDescent="0.25">
      <c r="A272" s="41">
        <v>34</v>
      </c>
      <c r="B272" s="228" t="s">
        <v>86</v>
      </c>
      <c r="C272" s="42">
        <v>250</v>
      </c>
      <c r="D272" s="43">
        <f t="shared" ref="D272:R272" si="50">SUM(D273:D278)</f>
        <v>9.5350000000000001</v>
      </c>
      <c r="E272" s="43">
        <f t="shared" si="50"/>
        <v>3.94</v>
      </c>
      <c r="F272" s="43">
        <f t="shared" si="50"/>
        <v>13.206</v>
      </c>
      <c r="G272" s="43">
        <f t="shared" si="50"/>
        <v>124.14999999999999</v>
      </c>
      <c r="H272" s="43">
        <f t="shared" si="50"/>
        <v>0.158</v>
      </c>
      <c r="I272" s="43">
        <f t="shared" si="50"/>
        <v>0.51200000000000001</v>
      </c>
      <c r="J272" s="43">
        <f t="shared" si="50"/>
        <v>8.7839999999999989</v>
      </c>
      <c r="K272" s="43">
        <f t="shared" si="50"/>
        <v>0.32400000000000001</v>
      </c>
      <c r="L272" s="43">
        <f t="shared" si="50"/>
        <v>0.22900000000000001</v>
      </c>
      <c r="M272" s="43">
        <f t="shared" si="50"/>
        <v>19.619</v>
      </c>
      <c r="N272" s="43">
        <f t="shared" si="50"/>
        <v>3.0000000000000001E-3</v>
      </c>
      <c r="O272" s="43">
        <f t="shared" si="50"/>
        <v>26.466000000000001</v>
      </c>
      <c r="P272" s="43">
        <f t="shared" si="50"/>
        <v>6.0000000000000001E-3</v>
      </c>
      <c r="Q272" s="43">
        <f t="shared" si="50"/>
        <v>111.492</v>
      </c>
      <c r="R272" s="120">
        <f t="shared" si="50"/>
        <v>1.0760000000000001</v>
      </c>
    </row>
    <row r="273" spans="1:18" x14ac:dyDescent="0.25">
      <c r="A273" s="41"/>
      <c r="B273" s="6" t="s">
        <v>28</v>
      </c>
      <c r="C273" s="6" t="s">
        <v>216</v>
      </c>
      <c r="D273" s="6">
        <v>0.7</v>
      </c>
      <c r="E273" s="6">
        <v>0.14000000000000001</v>
      </c>
      <c r="F273" s="6">
        <v>5.7</v>
      </c>
      <c r="G273" s="6">
        <v>26.35</v>
      </c>
      <c r="H273" s="6">
        <v>4.2000000000000003E-2</v>
      </c>
      <c r="I273" s="6">
        <v>0.245</v>
      </c>
      <c r="J273" s="6">
        <v>7</v>
      </c>
      <c r="K273" s="6">
        <v>1E-3</v>
      </c>
      <c r="L273" s="6">
        <v>7.0000000000000007E-2</v>
      </c>
      <c r="M273" s="6">
        <v>3.5</v>
      </c>
      <c r="N273" s="49">
        <v>2E-3</v>
      </c>
      <c r="O273" s="49">
        <v>8.0500000000000007</v>
      </c>
      <c r="P273" s="49">
        <v>0</v>
      </c>
      <c r="Q273" s="49">
        <v>20.3</v>
      </c>
      <c r="R273" s="137">
        <v>0.315</v>
      </c>
    </row>
    <row r="274" spans="1:18" x14ac:dyDescent="0.25">
      <c r="A274" s="41"/>
      <c r="B274" s="6" t="s">
        <v>66</v>
      </c>
      <c r="C274" s="6" t="s">
        <v>217</v>
      </c>
      <c r="D274" s="6">
        <v>0.14899999999999999</v>
      </c>
      <c r="E274" s="6">
        <v>1.6E-2</v>
      </c>
      <c r="F274" s="6">
        <v>1.1519999999999999</v>
      </c>
      <c r="G274" s="6">
        <v>5.44</v>
      </c>
      <c r="H274" s="6">
        <v>0.01</v>
      </c>
      <c r="I274" s="6">
        <v>1.0999999999999999E-2</v>
      </c>
      <c r="J274" s="6">
        <v>0.94399999999999995</v>
      </c>
      <c r="K274" s="6">
        <v>0.32</v>
      </c>
      <c r="L274" s="6">
        <v>6.4000000000000001E-2</v>
      </c>
      <c r="M274" s="6">
        <v>6.375</v>
      </c>
      <c r="N274" s="49">
        <v>1E-3</v>
      </c>
      <c r="O274" s="49">
        <v>6.08</v>
      </c>
      <c r="P274" s="49">
        <v>0</v>
      </c>
      <c r="Q274" s="49">
        <v>8.8000000000000007</v>
      </c>
      <c r="R274" s="137">
        <v>0.112</v>
      </c>
    </row>
    <row r="275" spans="1:18" x14ac:dyDescent="0.25">
      <c r="A275" s="41"/>
      <c r="B275" s="6" t="s">
        <v>25</v>
      </c>
      <c r="C275" s="6" t="s">
        <v>117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137">
        <v>0</v>
      </c>
    </row>
    <row r="276" spans="1:18" x14ac:dyDescent="0.25">
      <c r="A276" s="41"/>
      <c r="B276" s="6" t="s">
        <v>88</v>
      </c>
      <c r="C276" s="6" t="s">
        <v>56</v>
      </c>
      <c r="D276" s="6">
        <v>1.1519999999999999</v>
      </c>
      <c r="E276" s="6">
        <v>0.184</v>
      </c>
      <c r="F276" s="6">
        <v>6.1360000000000001</v>
      </c>
      <c r="G276" s="6">
        <v>31.4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137">
        <v>0</v>
      </c>
    </row>
    <row r="277" spans="1:18" x14ac:dyDescent="0.25">
      <c r="A277" s="41"/>
      <c r="B277" s="6" t="s">
        <v>23</v>
      </c>
      <c r="C277" s="6" t="s">
        <v>218</v>
      </c>
      <c r="D277" s="6">
        <v>3.4000000000000002E-2</v>
      </c>
      <c r="E277" s="6">
        <v>0</v>
      </c>
      <c r="F277" s="6">
        <v>0.218</v>
      </c>
      <c r="G277" s="6">
        <v>0.96</v>
      </c>
      <c r="H277" s="6">
        <v>1E-3</v>
      </c>
      <c r="I277" s="6">
        <v>1E-3</v>
      </c>
      <c r="J277" s="6">
        <v>0.24</v>
      </c>
      <c r="K277" s="6">
        <v>0</v>
      </c>
      <c r="L277" s="6">
        <v>5.0000000000000001E-3</v>
      </c>
      <c r="M277" s="6">
        <v>0.74399999999999999</v>
      </c>
      <c r="N277" s="49">
        <v>0</v>
      </c>
      <c r="O277" s="49">
        <v>0.33600000000000002</v>
      </c>
      <c r="P277" s="49">
        <v>0</v>
      </c>
      <c r="Q277" s="49">
        <v>1.3919999999999999</v>
      </c>
      <c r="R277" s="137">
        <v>1.9E-2</v>
      </c>
    </row>
    <row r="278" spans="1:18" ht="15" customHeight="1" x14ac:dyDescent="0.25">
      <c r="A278" s="41"/>
      <c r="B278" s="6" t="s">
        <v>89</v>
      </c>
      <c r="C278" s="6" t="s">
        <v>191</v>
      </c>
      <c r="D278" s="6">
        <v>7.5</v>
      </c>
      <c r="E278" s="6">
        <v>3.6</v>
      </c>
      <c r="F278" s="6">
        <v>0</v>
      </c>
      <c r="G278" s="6">
        <v>60</v>
      </c>
      <c r="H278" s="6">
        <v>0.105</v>
      </c>
      <c r="I278" s="6">
        <v>0.255</v>
      </c>
      <c r="J278" s="6">
        <v>0.6</v>
      </c>
      <c r="K278" s="6">
        <v>3.0000000000000001E-3</v>
      </c>
      <c r="L278" s="6">
        <v>0.09</v>
      </c>
      <c r="M278" s="6">
        <v>9</v>
      </c>
      <c r="N278" s="49">
        <v>0</v>
      </c>
      <c r="O278" s="49">
        <v>12</v>
      </c>
      <c r="P278" s="49">
        <v>6.0000000000000001E-3</v>
      </c>
      <c r="Q278" s="49">
        <v>81</v>
      </c>
      <c r="R278" s="137">
        <v>0.63</v>
      </c>
    </row>
    <row r="279" spans="1:18" ht="15.75" x14ac:dyDescent="0.25">
      <c r="A279" s="86">
        <v>277</v>
      </c>
      <c r="B279" s="237" t="s">
        <v>127</v>
      </c>
      <c r="C279" s="87" t="s">
        <v>128</v>
      </c>
      <c r="D279" s="88">
        <f t="shared" ref="D279:R279" si="51">SUM(D280:D287)</f>
        <v>15.739999999999997</v>
      </c>
      <c r="E279" s="88">
        <f t="shared" si="51"/>
        <v>14.889999999999999</v>
      </c>
      <c r="F279" s="88">
        <f t="shared" si="51"/>
        <v>3.8299999999999996</v>
      </c>
      <c r="G279" s="88">
        <f t="shared" si="51"/>
        <v>212.32</v>
      </c>
      <c r="H279" s="88">
        <f t="shared" si="51"/>
        <v>6.9000000000000006E-2</v>
      </c>
      <c r="I279" s="88">
        <f t="shared" si="51"/>
        <v>0.14300000000000002</v>
      </c>
      <c r="J279" s="88">
        <f t="shared" si="51"/>
        <v>3.0319999999999996</v>
      </c>
      <c r="K279" s="88">
        <f t="shared" si="51"/>
        <v>0.21300000000000002</v>
      </c>
      <c r="L279" s="88">
        <f t="shared" si="51"/>
        <v>0.48899999999999999</v>
      </c>
      <c r="M279" s="88">
        <f t="shared" si="51"/>
        <v>13.224000000000002</v>
      </c>
      <c r="N279" s="88">
        <f t="shared" si="51"/>
        <v>6.0000000000000001E-3</v>
      </c>
      <c r="O279" s="88">
        <f t="shared" si="51"/>
        <v>25.515999999999998</v>
      </c>
      <c r="P279" s="88">
        <f t="shared" si="51"/>
        <v>0</v>
      </c>
      <c r="Q279" s="88">
        <f t="shared" si="51"/>
        <v>168.15600000000001</v>
      </c>
      <c r="R279" s="89">
        <f t="shared" si="51"/>
        <v>2.4580000000000002</v>
      </c>
    </row>
    <row r="280" spans="1:18" ht="15" customHeight="1" x14ac:dyDescent="0.25">
      <c r="A280" s="86"/>
      <c r="B280" s="67" t="s">
        <v>105</v>
      </c>
      <c r="C280" s="90" t="s">
        <v>129</v>
      </c>
      <c r="D280" s="91">
        <v>15</v>
      </c>
      <c r="E280" s="91">
        <v>12.9</v>
      </c>
      <c r="F280" s="91">
        <v>0</v>
      </c>
      <c r="G280" s="91">
        <v>175.75</v>
      </c>
      <c r="H280" s="92">
        <v>4.7E-2</v>
      </c>
      <c r="I280" s="92">
        <v>0.12</v>
      </c>
      <c r="J280" s="91">
        <v>0</v>
      </c>
      <c r="K280" s="91">
        <v>0</v>
      </c>
      <c r="L280" s="91">
        <v>0.32200000000000001</v>
      </c>
      <c r="M280" s="92">
        <v>7.11</v>
      </c>
      <c r="N280" s="93">
        <v>6.0000000000000001E-3</v>
      </c>
      <c r="O280" s="93">
        <v>17.739999999999998</v>
      </c>
      <c r="P280" s="93">
        <v>0</v>
      </c>
      <c r="Q280" s="93">
        <v>151.56</v>
      </c>
      <c r="R280" s="94">
        <v>2.133</v>
      </c>
    </row>
    <row r="281" spans="1:18" ht="15.75" x14ac:dyDescent="0.25">
      <c r="A281" s="86"/>
      <c r="B281" s="67" t="s">
        <v>47</v>
      </c>
      <c r="C281" s="90" t="s">
        <v>130</v>
      </c>
      <c r="D281" s="91">
        <v>0.12</v>
      </c>
      <c r="E281" s="91">
        <v>0.02</v>
      </c>
      <c r="F281" s="91">
        <v>0.72</v>
      </c>
      <c r="G281" s="91">
        <v>3.59</v>
      </c>
      <c r="H281" s="92">
        <v>0</v>
      </c>
      <c r="I281" s="92">
        <v>0</v>
      </c>
      <c r="J281" s="91">
        <v>0.875</v>
      </c>
      <c r="K281" s="91">
        <v>0</v>
      </c>
      <c r="L281" s="91">
        <v>1.7000000000000001E-2</v>
      </c>
      <c r="M281" s="92">
        <v>0</v>
      </c>
      <c r="N281" s="93">
        <v>0</v>
      </c>
      <c r="O281" s="93">
        <v>1.2250000000000001</v>
      </c>
      <c r="P281" s="93">
        <v>0</v>
      </c>
      <c r="Q281" s="93">
        <v>5.0750000000000002</v>
      </c>
      <c r="R281" s="94">
        <v>0</v>
      </c>
    </row>
    <row r="282" spans="1:18" ht="30" x14ac:dyDescent="0.25">
      <c r="A282" s="86"/>
      <c r="B282" s="67" t="s">
        <v>131</v>
      </c>
      <c r="C282" s="90" t="s">
        <v>79</v>
      </c>
      <c r="D282" s="91">
        <v>0.28000000000000003</v>
      </c>
      <c r="E282" s="91">
        <v>0.04</v>
      </c>
      <c r="F282" s="91">
        <v>1.7</v>
      </c>
      <c r="G282" s="91">
        <v>8.2200000000000006</v>
      </c>
      <c r="H282" s="92">
        <v>4.0000000000000001E-3</v>
      </c>
      <c r="I282" s="92">
        <v>3.0000000000000001E-3</v>
      </c>
      <c r="J282" s="91">
        <v>0</v>
      </c>
      <c r="K282" s="91">
        <v>0</v>
      </c>
      <c r="L282" s="91">
        <v>4.4999999999999998E-2</v>
      </c>
      <c r="M282" s="92">
        <v>3.1</v>
      </c>
      <c r="N282" s="93">
        <v>0</v>
      </c>
      <c r="O282" s="93">
        <v>1.1000000000000001</v>
      </c>
      <c r="P282" s="93">
        <v>0</v>
      </c>
      <c r="Q282" s="93">
        <v>2.875</v>
      </c>
      <c r="R282" s="94">
        <v>0.08</v>
      </c>
    </row>
    <row r="283" spans="1:18" ht="15.75" x14ac:dyDescent="0.25">
      <c r="A283" s="86"/>
      <c r="B283" s="67" t="s">
        <v>109</v>
      </c>
      <c r="C283" s="90" t="s">
        <v>132</v>
      </c>
      <c r="D283" s="91">
        <v>0.18</v>
      </c>
      <c r="E283" s="91">
        <v>0</v>
      </c>
      <c r="F283" s="91">
        <v>0.71</v>
      </c>
      <c r="G283" s="91">
        <v>3.82</v>
      </c>
      <c r="H283" s="92">
        <v>1.2E-2</v>
      </c>
      <c r="I283" s="92">
        <v>1.4E-2</v>
      </c>
      <c r="J283" s="91">
        <v>1.6879999999999999</v>
      </c>
      <c r="K283" s="91">
        <v>1.0999999999999999E-2</v>
      </c>
      <c r="L283" s="91">
        <v>3.6999999999999998E-2</v>
      </c>
      <c r="M283" s="92">
        <v>1.6</v>
      </c>
      <c r="N283" s="93">
        <v>0</v>
      </c>
      <c r="O283" s="93">
        <v>1.875</v>
      </c>
      <c r="P283" s="93">
        <v>0</v>
      </c>
      <c r="Q283" s="93">
        <v>2.5499999999999998</v>
      </c>
      <c r="R283" s="94">
        <v>0.184</v>
      </c>
    </row>
    <row r="284" spans="1:18" ht="15.75" x14ac:dyDescent="0.25">
      <c r="A284" s="86"/>
      <c r="B284" s="67" t="s">
        <v>66</v>
      </c>
      <c r="C284" s="90" t="s">
        <v>133</v>
      </c>
      <c r="D284" s="91">
        <v>0.12</v>
      </c>
      <c r="E284" s="91">
        <v>0.01</v>
      </c>
      <c r="F284" s="91">
        <v>0.65</v>
      </c>
      <c r="G284" s="91">
        <v>3.28</v>
      </c>
      <c r="H284" s="92">
        <v>0</v>
      </c>
      <c r="I284" s="92">
        <v>4.0000000000000001E-3</v>
      </c>
      <c r="J284" s="91">
        <v>0.46899999999999997</v>
      </c>
      <c r="K284" s="91">
        <v>0.188</v>
      </c>
      <c r="L284" s="91">
        <v>3.6999999999999998E-2</v>
      </c>
      <c r="M284" s="92">
        <v>0.79</v>
      </c>
      <c r="N284" s="93">
        <v>0</v>
      </c>
      <c r="O284" s="93">
        <v>3.56</v>
      </c>
      <c r="P284" s="93">
        <v>0</v>
      </c>
      <c r="Q284" s="93">
        <v>5.16</v>
      </c>
      <c r="R284" s="94">
        <v>7.0000000000000001E-3</v>
      </c>
    </row>
    <row r="285" spans="1:18" ht="15.75" x14ac:dyDescent="0.25">
      <c r="A285" s="86"/>
      <c r="B285" s="67" t="s">
        <v>41</v>
      </c>
      <c r="C285" s="95" t="s">
        <v>134</v>
      </c>
      <c r="D285" s="91">
        <v>0</v>
      </c>
      <c r="E285" s="91">
        <v>0</v>
      </c>
      <c r="F285" s="91">
        <v>0</v>
      </c>
      <c r="G285" s="91">
        <v>0</v>
      </c>
      <c r="H285" s="92">
        <v>0</v>
      </c>
      <c r="I285" s="92">
        <v>0</v>
      </c>
      <c r="J285" s="91">
        <v>0</v>
      </c>
      <c r="K285" s="91">
        <v>0</v>
      </c>
      <c r="L285" s="91">
        <v>0</v>
      </c>
      <c r="M285" s="92">
        <v>0</v>
      </c>
      <c r="N285" s="93">
        <v>0</v>
      </c>
      <c r="O285" s="93">
        <v>0</v>
      </c>
      <c r="P285" s="93">
        <v>0</v>
      </c>
      <c r="Q285" s="93">
        <v>0</v>
      </c>
      <c r="R285" s="94">
        <v>0</v>
      </c>
    </row>
    <row r="286" spans="1:18" ht="15.75" x14ac:dyDescent="0.25">
      <c r="A286" s="86"/>
      <c r="B286" s="67" t="s">
        <v>45</v>
      </c>
      <c r="C286" s="90" t="s">
        <v>135</v>
      </c>
      <c r="D286" s="91">
        <v>0.04</v>
      </c>
      <c r="E286" s="91">
        <v>1.92</v>
      </c>
      <c r="F286" s="91">
        <v>0.05</v>
      </c>
      <c r="G286" s="91">
        <v>17.66</v>
      </c>
      <c r="H286" s="92">
        <v>6.0000000000000001E-3</v>
      </c>
      <c r="I286" s="92">
        <v>2E-3</v>
      </c>
      <c r="J286" s="91">
        <v>0</v>
      </c>
      <c r="K286" s="91">
        <v>1.4E-2</v>
      </c>
      <c r="L286" s="91">
        <v>3.1E-2</v>
      </c>
      <c r="M286" s="92">
        <v>0.624</v>
      </c>
      <c r="N286" s="93">
        <v>0</v>
      </c>
      <c r="O286" s="93">
        <v>1.6E-2</v>
      </c>
      <c r="P286" s="93">
        <v>0</v>
      </c>
      <c r="Q286" s="93">
        <v>0.93600000000000005</v>
      </c>
      <c r="R286" s="94">
        <v>5.3999999999999999E-2</v>
      </c>
    </row>
    <row r="287" spans="1:18" ht="15.75" x14ac:dyDescent="0.25">
      <c r="A287" s="86"/>
      <c r="B287" s="72" t="s">
        <v>25</v>
      </c>
      <c r="C287" s="54" t="s">
        <v>136</v>
      </c>
      <c r="D287" s="92">
        <v>0</v>
      </c>
      <c r="E287" s="92">
        <v>0</v>
      </c>
      <c r="F287" s="92">
        <v>0</v>
      </c>
      <c r="G287" s="92">
        <v>0</v>
      </c>
      <c r="H287" s="92">
        <v>0</v>
      </c>
      <c r="I287" s="92">
        <v>0</v>
      </c>
      <c r="J287" s="92">
        <v>0</v>
      </c>
      <c r="K287" s="92">
        <v>0</v>
      </c>
      <c r="L287" s="92">
        <v>0</v>
      </c>
      <c r="M287" s="92">
        <v>0</v>
      </c>
      <c r="N287" s="93">
        <v>0</v>
      </c>
      <c r="O287" s="93">
        <v>0</v>
      </c>
      <c r="P287" s="93">
        <v>0</v>
      </c>
      <c r="Q287" s="93">
        <v>0</v>
      </c>
      <c r="R287" s="94">
        <v>0</v>
      </c>
    </row>
    <row r="288" spans="1:18" x14ac:dyDescent="0.25">
      <c r="A288" s="194">
        <v>56</v>
      </c>
      <c r="B288" s="20" t="s">
        <v>164</v>
      </c>
      <c r="C288" s="195" t="s">
        <v>115</v>
      </c>
      <c r="D288" s="195">
        <f t="shared" ref="D288:R288" si="52">SUM(D289:D292)</f>
        <v>4.91</v>
      </c>
      <c r="E288" s="195">
        <f t="shared" si="52"/>
        <v>4.17</v>
      </c>
      <c r="F288" s="195">
        <f t="shared" si="52"/>
        <v>24.009999999999998</v>
      </c>
      <c r="G288" s="195">
        <f t="shared" si="52"/>
        <v>157.58000000000001</v>
      </c>
      <c r="H288" s="196">
        <f t="shared" si="52"/>
        <v>0.17899999999999999</v>
      </c>
      <c r="I288" s="196">
        <f t="shared" si="52"/>
        <v>1.006</v>
      </c>
      <c r="J288" s="195">
        <f t="shared" si="52"/>
        <v>27.115000000000002</v>
      </c>
      <c r="K288" s="195">
        <f t="shared" si="52"/>
        <v>3.5000000000000003E-2</v>
      </c>
      <c r="L288" s="195">
        <f t="shared" si="52"/>
        <v>0.17699999999999999</v>
      </c>
      <c r="M288" s="196">
        <f t="shared" si="52"/>
        <v>74.813999999999993</v>
      </c>
      <c r="N288" s="196">
        <f t="shared" si="52"/>
        <v>1.0999999999999999E-2</v>
      </c>
      <c r="O288" s="196">
        <f t="shared" si="52"/>
        <v>37.507999999999996</v>
      </c>
      <c r="P288" s="196">
        <f t="shared" si="52"/>
        <v>1E-3</v>
      </c>
      <c r="Q288" s="196">
        <f t="shared" si="52"/>
        <v>123.44</v>
      </c>
      <c r="R288" s="197">
        <f t="shared" si="52"/>
        <v>1.2289999999999999</v>
      </c>
    </row>
    <row r="289" spans="1:18" x14ac:dyDescent="0.25">
      <c r="A289" s="198"/>
      <c r="B289" s="4" t="s">
        <v>28</v>
      </c>
      <c r="C289" s="39" t="s">
        <v>260</v>
      </c>
      <c r="D289" s="199">
        <v>0.53</v>
      </c>
      <c r="E289" s="199">
        <v>2.65</v>
      </c>
      <c r="F289" s="199">
        <v>21.56</v>
      </c>
      <c r="G289" s="199">
        <v>101.87</v>
      </c>
      <c r="H289" s="199">
        <v>0.159</v>
      </c>
      <c r="I289" s="199">
        <v>0.92600000000000005</v>
      </c>
      <c r="J289" s="199">
        <v>26.46</v>
      </c>
      <c r="K289" s="199">
        <v>4.0000000000000001E-3</v>
      </c>
      <c r="L289" s="199">
        <v>0.13200000000000001</v>
      </c>
      <c r="M289" s="199">
        <v>13.23</v>
      </c>
      <c r="N289" s="200">
        <v>7.0000000000000001E-3</v>
      </c>
      <c r="O289" s="200">
        <v>30.43</v>
      </c>
      <c r="P289" s="200">
        <v>0</v>
      </c>
      <c r="Q289" s="200">
        <v>76.73</v>
      </c>
      <c r="R289" s="201">
        <v>1.19</v>
      </c>
    </row>
    <row r="290" spans="1:18" x14ac:dyDescent="0.25">
      <c r="A290" s="198"/>
      <c r="B290" s="4" t="s">
        <v>45</v>
      </c>
      <c r="C290" s="39" t="s">
        <v>40</v>
      </c>
      <c r="D290" s="199">
        <v>2.77</v>
      </c>
      <c r="E290" s="199">
        <v>0.06</v>
      </c>
      <c r="F290" s="199">
        <v>0.08</v>
      </c>
      <c r="G290" s="199">
        <v>25.47</v>
      </c>
      <c r="H290" s="199">
        <v>0</v>
      </c>
      <c r="I290" s="199">
        <v>5.0000000000000001E-3</v>
      </c>
      <c r="J290" s="199">
        <v>0</v>
      </c>
      <c r="K290" s="199">
        <v>0.02</v>
      </c>
      <c r="L290" s="199">
        <v>4.4999999999999998E-2</v>
      </c>
      <c r="M290" s="199">
        <v>1.1040000000000001</v>
      </c>
      <c r="N290" s="200">
        <v>0</v>
      </c>
      <c r="O290" s="200">
        <v>2.1999999999999999E-2</v>
      </c>
      <c r="P290" s="200">
        <v>0</v>
      </c>
      <c r="Q290" s="200">
        <v>1.35</v>
      </c>
      <c r="R290" s="201">
        <v>8.9999999999999993E-3</v>
      </c>
    </row>
    <row r="291" spans="1:18" x14ac:dyDescent="0.25">
      <c r="A291" s="198"/>
      <c r="B291" s="4" t="s">
        <v>94</v>
      </c>
      <c r="C291" s="39" t="s">
        <v>261</v>
      </c>
      <c r="D291" s="199">
        <v>1.61</v>
      </c>
      <c r="E291" s="199">
        <v>1.46</v>
      </c>
      <c r="F291" s="199">
        <v>2.37</v>
      </c>
      <c r="G291" s="199">
        <v>30.24</v>
      </c>
      <c r="H291" s="199">
        <v>0.02</v>
      </c>
      <c r="I291" s="199">
        <v>7.4999999999999997E-2</v>
      </c>
      <c r="J291" s="199">
        <v>0.65500000000000003</v>
      </c>
      <c r="K291" s="199">
        <v>1.0999999999999999E-2</v>
      </c>
      <c r="L291" s="199">
        <v>0</v>
      </c>
      <c r="M291" s="199">
        <v>60.48</v>
      </c>
      <c r="N291" s="200">
        <v>4.0000000000000001E-3</v>
      </c>
      <c r="O291" s="200">
        <v>7.056</v>
      </c>
      <c r="P291" s="200">
        <v>1E-3</v>
      </c>
      <c r="Q291" s="200">
        <v>45.36</v>
      </c>
      <c r="R291" s="201">
        <v>0.03</v>
      </c>
    </row>
    <row r="292" spans="1:18" x14ac:dyDescent="0.25">
      <c r="A292" s="198"/>
      <c r="B292" s="4" t="s">
        <v>25</v>
      </c>
      <c r="C292" s="39" t="s">
        <v>262</v>
      </c>
      <c r="D292" s="199">
        <v>0</v>
      </c>
      <c r="E292" s="199">
        <v>0</v>
      </c>
      <c r="F292" s="199">
        <v>0</v>
      </c>
      <c r="G292" s="199">
        <v>0</v>
      </c>
      <c r="H292" s="11">
        <v>0</v>
      </c>
      <c r="I292" s="11">
        <v>0</v>
      </c>
      <c r="J292" s="199">
        <v>0</v>
      </c>
      <c r="K292" s="200">
        <v>0</v>
      </c>
      <c r="L292" s="200">
        <v>0</v>
      </c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17">
        <v>0</v>
      </c>
    </row>
    <row r="293" spans="1:18" ht="28.5" x14ac:dyDescent="0.25">
      <c r="A293" s="23" t="s">
        <v>95</v>
      </c>
      <c r="B293" s="229" t="s">
        <v>96</v>
      </c>
      <c r="C293" s="96" t="s">
        <v>97</v>
      </c>
      <c r="D293" s="26">
        <f t="shared" ref="D293:R293" si="53">SUM(D294:D296)</f>
        <v>0.56000000000000005</v>
      </c>
      <c r="E293" s="26">
        <f t="shared" si="53"/>
        <v>0</v>
      </c>
      <c r="F293" s="26">
        <f t="shared" si="53"/>
        <v>30.22</v>
      </c>
      <c r="G293" s="26">
        <f t="shared" si="53"/>
        <v>123.06</v>
      </c>
      <c r="H293" s="26">
        <f t="shared" si="53"/>
        <v>6.0000000000000001E-3</v>
      </c>
      <c r="I293" s="26">
        <f t="shared" si="53"/>
        <v>2E-3</v>
      </c>
      <c r="J293" s="26">
        <f t="shared" si="53"/>
        <v>0.04</v>
      </c>
      <c r="K293" s="26">
        <f t="shared" si="53"/>
        <v>0</v>
      </c>
      <c r="L293" s="26">
        <f t="shared" si="53"/>
        <v>0</v>
      </c>
      <c r="M293" s="26">
        <f t="shared" si="53"/>
        <v>3.12</v>
      </c>
      <c r="N293" s="26">
        <f t="shared" si="53"/>
        <v>0</v>
      </c>
      <c r="O293" s="26">
        <f t="shared" si="53"/>
        <v>0</v>
      </c>
      <c r="P293" s="26">
        <f t="shared" si="53"/>
        <v>0</v>
      </c>
      <c r="Q293" s="26">
        <f t="shared" si="53"/>
        <v>0</v>
      </c>
      <c r="R293" s="27">
        <f t="shared" si="53"/>
        <v>0.12</v>
      </c>
    </row>
    <row r="294" spans="1:18" x14ac:dyDescent="0.25">
      <c r="A294" s="98"/>
      <c r="B294" s="5" t="s">
        <v>98</v>
      </c>
      <c r="C294" s="5" t="s">
        <v>99</v>
      </c>
      <c r="D294" s="63">
        <v>0.56000000000000005</v>
      </c>
      <c r="E294" s="63">
        <v>0</v>
      </c>
      <c r="F294" s="63">
        <v>10.26</v>
      </c>
      <c r="G294" s="63">
        <v>43.26</v>
      </c>
      <c r="H294" s="63">
        <v>6.0000000000000001E-3</v>
      </c>
      <c r="I294" s="63">
        <v>2E-3</v>
      </c>
      <c r="J294" s="63">
        <v>0.04</v>
      </c>
      <c r="K294" s="63">
        <v>0</v>
      </c>
      <c r="L294" s="63">
        <v>0</v>
      </c>
      <c r="M294" s="63">
        <v>2.52</v>
      </c>
      <c r="N294" s="64">
        <v>0</v>
      </c>
      <c r="O294" s="64">
        <v>0</v>
      </c>
      <c r="P294" s="64">
        <v>0</v>
      </c>
      <c r="Q294" s="64">
        <v>0</v>
      </c>
      <c r="R294" s="65">
        <v>0.06</v>
      </c>
    </row>
    <row r="295" spans="1:18" x14ac:dyDescent="0.25">
      <c r="A295" s="98"/>
      <c r="B295" s="5" t="s">
        <v>53</v>
      </c>
      <c r="C295" s="5" t="s">
        <v>81</v>
      </c>
      <c r="D295" s="63">
        <v>0</v>
      </c>
      <c r="E295" s="63">
        <v>0</v>
      </c>
      <c r="F295" s="63">
        <v>0</v>
      </c>
      <c r="G295" s="63">
        <v>0</v>
      </c>
      <c r="H295" s="63">
        <v>0</v>
      </c>
      <c r="I295" s="63">
        <v>0</v>
      </c>
      <c r="J295" s="63">
        <v>0</v>
      </c>
      <c r="K295" s="63">
        <v>0</v>
      </c>
      <c r="L295" s="63">
        <v>0</v>
      </c>
      <c r="M295" s="63">
        <v>0</v>
      </c>
      <c r="N295" s="64">
        <v>0</v>
      </c>
      <c r="O295" s="64">
        <v>0</v>
      </c>
      <c r="P295" s="64">
        <v>0</v>
      </c>
      <c r="Q295" s="64">
        <v>0</v>
      </c>
      <c r="R295" s="65">
        <v>0</v>
      </c>
    </row>
    <row r="296" spans="1:18" x14ac:dyDescent="0.25">
      <c r="A296" s="98"/>
      <c r="B296" s="5" t="s">
        <v>50</v>
      </c>
      <c r="C296" s="5" t="s">
        <v>100</v>
      </c>
      <c r="D296" s="63">
        <v>0</v>
      </c>
      <c r="E296" s="63">
        <v>0</v>
      </c>
      <c r="F296" s="63">
        <v>19.96</v>
      </c>
      <c r="G296" s="63">
        <v>79.8</v>
      </c>
      <c r="H296" s="63">
        <v>0</v>
      </c>
      <c r="I296" s="63">
        <v>0</v>
      </c>
      <c r="J296" s="63">
        <v>0</v>
      </c>
      <c r="K296" s="63">
        <v>0</v>
      </c>
      <c r="L296" s="63">
        <v>0</v>
      </c>
      <c r="M296" s="63">
        <v>0.6</v>
      </c>
      <c r="N296" s="64">
        <v>0</v>
      </c>
      <c r="O296" s="64">
        <v>0</v>
      </c>
      <c r="P296" s="64">
        <v>0</v>
      </c>
      <c r="Q296" s="64">
        <v>0</v>
      </c>
      <c r="R296" s="65">
        <v>0.06</v>
      </c>
    </row>
    <row r="297" spans="1:18" x14ac:dyDescent="0.25">
      <c r="A297" s="23">
        <v>11</v>
      </c>
      <c r="B297" s="229" t="s">
        <v>57</v>
      </c>
      <c r="C297" s="24">
        <v>30</v>
      </c>
      <c r="D297" s="25">
        <f t="shared" ref="D297:R297" si="54">SUM(D298)</f>
        <v>1.98</v>
      </c>
      <c r="E297" s="25">
        <f t="shared" si="54"/>
        <v>0.36</v>
      </c>
      <c r="F297" s="25">
        <f t="shared" si="54"/>
        <v>10.8</v>
      </c>
      <c r="G297" s="25">
        <f t="shared" si="54"/>
        <v>54.3</v>
      </c>
      <c r="H297" s="25">
        <f t="shared" si="54"/>
        <v>5.3999999999999999E-2</v>
      </c>
      <c r="I297" s="25">
        <f t="shared" si="54"/>
        <v>2.4E-2</v>
      </c>
      <c r="J297" s="25">
        <f t="shared" si="54"/>
        <v>0</v>
      </c>
      <c r="K297" s="26">
        <f t="shared" si="54"/>
        <v>0</v>
      </c>
      <c r="L297" s="26">
        <f t="shared" si="54"/>
        <v>0</v>
      </c>
      <c r="M297" s="26">
        <f t="shared" si="54"/>
        <v>0</v>
      </c>
      <c r="N297" s="26">
        <f t="shared" si="54"/>
        <v>0</v>
      </c>
      <c r="O297" s="26">
        <f t="shared" si="54"/>
        <v>0</v>
      </c>
      <c r="P297" s="26">
        <f t="shared" si="54"/>
        <v>0</v>
      </c>
      <c r="Q297" s="26">
        <f t="shared" si="54"/>
        <v>0</v>
      </c>
      <c r="R297" s="27">
        <f t="shared" si="54"/>
        <v>0</v>
      </c>
    </row>
    <row r="298" spans="1:18" x14ac:dyDescent="0.25">
      <c r="A298" s="23"/>
      <c r="B298" s="5" t="s">
        <v>58</v>
      </c>
      <c r="C298" s="28" t="s">
        <v>59</v>
      </c>
      <c r="D298" s="29">
        <v>1.98</v>
      </c>
      <c r="E298" s="29">
        <v>0.36</v>
      </c>
      <c r="F298" s="29">
        <v>10.8</v>
      </c>
      <c r="G298" s="29">
        <v>54.3</v>
      </c>
      <c r="H298" s="29">
        <v>5.3999999999999999E-2</v>
      </c>
      <c r="I298" s="29">
        <v>2.4E-2</v>
      </c>
      <c r="J298" s="29">
        <v>0</v>
      </c>
      <c r="K298" s="47">
        <v>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122">
        <v>0</v>
      </c>
    </row>
    <row r="299" spans="1:18" x14ac:dyDescent="0.25">
      <c r="A299" s="23">
        <v>10</v>
      </c>
      <c r="B299" s="229" t="s">
        <v>42</v>
      </c>
      <c r="C299" s="30" t="s">
        <v>60</v>
      </c>
      <c r="D299" s="25">
        <f t="shared" ref="D299:R299" si="55">SUM(D300)</f>
        <v>3.16</v>
      </c>
      <c r="E299" s="25">
        <f t="shared" si="55"/>
        <v>0.4</v>
      </c>
      <c r="F299" s="25">
        <f t="shared" si="55"/>
        <v>19.32</v>
      </c>
      <c r="G299" s="25">
        <f t="shared" si="55"/>
        <v>94</v>
      </c>
      <c r="H299" s="25">
        <f t="shared" si="55"/>
        <v>6.4000000000000001E-2</v>
      </c>
      <c r="I299" s="25">
        <f t="shared" si="55"/>
        <v>2.4E-2</v>
      </c>
      <c r="J299" s="25">
        <f t="shared" si="55"/>
        <v>0</v>
      </c>
      <c r="K299" s="25">
        <f t="shared" si="55"/>
        <v>0</v>
      </c>
      <c r="L299" s="25">
        <f t="shared" si="55"/>
        <v>0.52</v>
      </c>
      <c r="M299" s="25">
        <f t="shared" si="55"/>
        <v>9.1999999999999993</v>
      </c>
      <c r="N299" s="25">
        <f t="shared" si="55"/>
        <v>1E-3</v>
      </c>
      <c r="O299" s="25">
        <f t="shared" si="55"/>
        <v>13.2</v>
      </c>
      <c r="P299" s="25">
        <f t="shared" si="55"/>
        <v>2E-3</v>
      </c>
      <c r="Q299" s="25">
        <f t="shared" si="55"/>
        <v>34.799999999999997</v>
      </c>
      <c r="R299" s="31">
        <f t="shared" si="55"/>
        <v>0.8</v>
      </c>
    </row>
    <row r="300" spans="1:18" ht="15.75" thickBot="1" x14ac:dyDescent="0.3">
      <c r="A300" s="32"/>
      <c r="B300" s="230" t="s">
        <v>42</v>
      </c>
      <c r="C300" s="33" t="s">
        <v>61</v>
      </c>
      <c r="D300" s="34">
        <v>3.16</v>
      </c>
      <c r="E300" s="34">
        <v>0.4</v>
      </c>
      <c r="F300" s="34">
        <v>19.32</v>
      </c>
      <c r="G300" s="34">
        <v>94</v>
      </c>
      <c r="H300" s="34">
        <v>6.4000000000000001E-2</v>
      </c>
      <c r="I300" s="34">
        <v>2.4E-2</v>
      </c>
      <c r="J300" s="34">
        <v>0</v>
      </c>
      <c r="K300" s="34">
        <v>0</v>
      </c>
      <c r="L300" s="34">
        <v>0.52</v>
      </c>
      <c r="M300" s="34">
        <v>9.1999999999999993</v>
      </c>
      <c r="N300" s="35">
        <v>1E-3</v>
      </c>
      <c r="O300" s="35">
        <v>13.2</v>
      </c>
      <c r="P300" s="35">
        <v>2E-3</v>
      </c>
      <c r="Q300" s="35">
        <v>34.799999999999997</v>
      </c>
      <c r="R300" s="36">
        <v>0.8</v>
      </c>
    </row>
    <row r="301" spans="1:18" ht="16.5" thickBot="1" x14ac:dyDescent="0.3">
      <c r="A301" s="271" t="s">
        <v>62</v>
      </c>
      <c r="B301" s="272"/>
      <c r="C301" s="273"/>
      <c r="D301" s="139">
        <f>SUM(D268,D272,D279,D288,D293,D297,D299,)</f>
        <v>37.154999999999987</v>
      </c>
      <c r="E301" s="139">
        <f t="shared" ref="E301:R301" si="56">SUM(E268,E272,E279,E288,E293,E297,E299,)</f>
        <v>33.839999999999996</v>
      </c>
      <c r="F301" s="139">
        <f t="shared" si="56"/>
        <v>108.23599999999999</v>
      </c>
      <c r="G301" s="139">
        <f t="shared" si="56"/>
        <v>888.99</v>
      </c>
      <c r="H301" s="139">
        <f t="shared" si="56"/>
        <v>0.54699999999999993</v>
      </c>
      <c r="I301" s="139">
        <f t="shared" si="56"/>
        <v>1.7450000000000001</v>
      </c>
      <c r="J301" s="139">
        <f t="shared" si="56"/>
        <v>45.320999999999998</v>
      </c>
      <c r="K301" s="139">
        <f t="shared" si="56"/>
        <v>0.57400000000000007</v>
      </c>
      <c r="L301" s="139">
        <f t="shared" si="56"/>
        <v>2.4300000000000002</v>
      </c>
      <c r="M301" s="139">
        <f t="shared" si="56"/>
        <v>156.89699999999999</v>
      </c>
      <c r="N301" s="139">
        <f t="shared" si="56"/>
        <v>2.1000000000000001E-2</v>
      </c>
      <c r="O301" s="139">
        <f t="shared" si="56"/>
        <v>124.72999999999999</v>
      </c>
      <c r="P301" s="139">
        <f t="shared" si="56"/>
        <v>9.0000000000000011E-3</v>
      </c>
      <c r="Q301" s="139">
        <f t="shared" si="56"/>
        <v>480.428</v>
      </c>
      <c r="R301" s="139">
        <f t="shared" si="56"/>
        <v>7.1429999999999998</v>
      </c>
    </row>
    <row r="302" spans="1:18" x14ac:dyDescent="0.25">
      <c r="A302" s="206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</row>
    <row r="303" spans="1:18" x14ac:dyDescent="0.25">
      <c r="A303" s="206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</row>
    <row r="304" spans="1:18" x14ac:dyDescent="0.25">
      <c r="A304" s="206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</row>
    <row r="305" spans="1:18" ht="15.75" thickBot="1" x14ac:dyDescent="0.3">
      <c r="A305" s="254" t="s">
        <v>138</v>
      </c>
      <c r="B305" s="254"/>
      <c r="C305" s="254"/>
      <c r="D305" s="254"/>
      <c r="E305" s="254"/>
      <c r="F305" s="254"/>
      <c r="G305" s="254"/>
      <c r="H305" s="254"/>
      <c r="I305" s="254"/>
      <c r="J305" s="254"/>
      <c r="K305" s="254"/>
      <c r="L305" s="254"/>
      <c r="M305" s="254"/>
      <c r="N305" s="254"/>
      <c r="O305" s="254"/>
      <c r="P305" s="254"/>
      <c r="Q305" s="254"/>
      <c r="R305" s="254"/>
    </row>
    <row r="306" spans="1:18" ht="18" customHeight="1" x14ac:dyDescent="0.25">
      <c r="A306" s="269" t="s">
        <v>176</v>
      </c>
      <c r="B306" s="244" t="s">
        <v>177</v>
      </c>
      <c r="C306" s="244" t="s">
        <v>3</v>
      </c>
      <c r="D306" s="244" t="s">
        <v>4</v>
      </c>
      <c r="E306" s="244"/>
      <c r="F306" s="244"/>
      <c r="G306" s="240" t="s">
        <v>5</v>
      </c>
      <c r="H306" s="245" t="s">
        <v>6</v>
      </c>
      <c r="I306" s="246"/>
      <c r="J306" s="246"/>
      <c r="K306" s="246"/>
      <c r="L306" s="247"/>
      <c r="M306" s="240" t="s">
        <v>7</v>
      </c>
      <c r="N306" s="245"/>
      <c r="O306" s="245"/>
      <c r="P306" s="245"/>
      <c r="Q306" s="245"/>
      <c r="R306" s="242"/>
    </row>
    <row r="307" spans="1:18" ht="29.25" thickBot="1" x14ac:dyDescent="0.3">
      <c r="A307" s="270"/>
      <c r="B307" s="248"/>
      <c r="C307" s="248"/>
      <c r="D307" s="109" t="s">
        <v>178</v>
      </c>
      <c r="E307" s="109" t="s">
        <v>179</v>
      </c>
      <c r="F307" s="109" t="s">
        <v>180</v>
      </c>
      <c r="G307" s="250"/>
      <c r="H307" s="1" t="s">
        <v>11</v>
      </c>
      <c r="I307" s="1" t="s">
        <v>12</v>
      </c>
      <c r="J307" s="1" t="s">
        <v>13</v>
      </c>
      <c r="K307" s="1" t="s">
        <v>14</v>
      </c>
      <c r="L307" s="1" t="s">
        <v>15</v>
      </c>
      <c r="M307" s="1" t="s">
        <v>16</v>
      </c>
      <c r="N307" s="2" t="s">
        <v>17</v>
      </c>
      <c r="O307" s="2" t="s">
        <v>18</v>
      </c>
      <c r="P307" s="2" t="s">
        <v>19</v>
      </c>
      <c r="Q307" s="2" t="s">
        <v>20</v>
      </c>
      <c r="R307" s="3" t="s">
        <v>21</v>
      </c>
    </row>
    <row r="308" spans="1:18" ht="28.5" x14ac:dyDescent="0.25">
      <c r="A308" s="141">
        <v>23</v>
      </c>
      <c r="B308" s="231" t="s">
        <v>266</v>
      </c>
      <c r="C308" s="61" t="s">
        <v>128</v>
      </c>
      <c r="D308" s="143">
        <f t="shared" ref="D308:R308" si="57">SUM(D309:D313)</f>
        <v>1.7000000000000002</v>
      </c>
      <c r="E308" s="143">
        <f t="shared" si="57"/>
        <v>4.3299999999999992</v>
      </c>
      <c r="F308" s="143">
        <f t="shared" si="57"/>
        <v>12.700000000000001</v>
      </c>
      <c r="G308" s="143">
        <f t="shared" si="57"/>
        <v>96.639999999999986</v>
      </c>
      <c r="H308" s="143">
        <f t="shared" si="57"/>
        <v>2.2000000000000002E-2</v>
      </c>
      <c r="I308" s="143">
        <f t="shared" si="57"/>
        <v>2.3E-2</v>
      </c>
      <c r="J308" s="143">
        <f t="shared" si="57"/>
        <v>18.7</v>
      </c>
      <c r="K308" s="143">
        <f t="shared" si="57"/>
        <v>1E-3</v>
      </c>
      <c r="L308" s="143">
        <f t="shared" si="57"/>
        <v>3.7999999999999999E-2</v>
      </c>
      <c r="M308" s="143">
        <f t="shared" si="57"/>
        <v>24.446999999999999</v>
      </c>
      <c r="N308" s="143">
        <f t="shared" si="57"/>
        <v>0</v>
      </c>
      <c r="O308" s="143">
        <f t="shared" si="57"/>
        <v>18.020000000000003</v>
      </c>
      <c r="P308" s="143">
        <f t="shared" si="57"/>
        <v>0</v>
      </c>
      <c r="Q308" s="143">
        <f t="shared" si="57"/>
        <v>40.54</v>
      </c>
      <c r="R308" s="143">
        <f t="shared" si="57"/>
        <v>2.7339999999999995</v>
      </c>
    </row>
    <row r="309" spans="1:18" ht="15.75" x14ac:dyDescent="0.25">
      <c r="A309" s="144"/>
      <c r="B309" s="6" t="s">
        <v>28</v>
      </c>
      <c r="C309" s="62" t="s">
        <v>268</v>
      </c>
      <c r="D309" s="103">
        <v>1.48</v>
      </c>
      <c r="E309" s="103">
        <v>0.3</v>
      </c>
      <c r="F309" s="103">
        <v>12.06</v>
      </c>
      <c r="G309" s="103">
        <v>56.98</v>
      </c>
      <c r="H309" s="145">
        <v>1.4E-2</v>
      </c>
      <c r="I309" s="145">
        <v>1.4999999999999999E-2</v>
      </c>
      <c r="J309" s="103">
        <v>14.8</v>
      </c>
      <c r="K309" s="103">
        <v>0</v>
      </c>
      <c r="L309" s="103">
        <v>7.0000000000000001E-3</v>
      </c>
      <c r="M309" s="145">
        <v>19.350000000000001</v>
      </c>
      <c r="N309" s="146">
        <v>0</v>
      </c>
      <c r="O309" s="146">
        <v>14.8</v>
      </c>
      <c r="P309" s="146">
        <v>0</v>
      </c>
      <c r="Q309" s="146">
        <v>29.6</v>
      </c>
      <c r="R309" s="147">
        <v>2.61</v>
      </c>
    </row>
    <row r="310" spans="1:18" ht="15.75" x14ac:dyDescent="0.25">
      <c r="A310" s="144"/>
      <c r="B310" s="6" t="s">
        <v>47</v>
      </c>
      <c r="C310" s="62" t="s">
        <v>31</v>
      </c>
      <c r="D310" s="103">
        <v>0.1</v>
      </c>
      <c r="E310" s="103">
        <v>0.01</v>
      </c>
      <c r="F310" s="103">
        <v>0.26</v>
      </c>
      <c r="G310" s="103">
        <v>1.6</v>
      </c>
      <c r="H310" s="145">
        <v>4.0000000000000001E-3</v>
      </c>
      <c r="I310" s="145">
        <v>2E-3</v>
      </c>
      <c r="J310" s="103">
        <v>2.4</v>
      </c>
      <c r="K310" s="103">
        <v>0</v>
      </c>
      <c r="L310" s="103">
        <v>1.6E-2</v>
      </c>
      <c r="M310" s="145">
        <v>2.6970000000000001</v>
      </c>
      <c r="N310" s="146">
        <v>0</v>
      </c>
      <c r="O310" s="146">
        <v>1.1200000000000001</v>
      </c>
      <c r="P310" s="146">
        <v>0</v>
      </c>
      <c r="Q310" s="146">
        <v>4.6399999999999997</v>
      </c>
      <c r="R310" s="147">
        <v>7.0000000000000007E-2</v>
      </c>
    </row>
    <row r="311" spans="1:18" ht="15.75" x14ac:dyDescent="0.25">
      <c r="A311" s="144"/>
      <c r="B311" s="6" t="s">
        <v>85</v>
      </c>
      <c r="C311" s="62" t="s">
        <v>38</v>
      </c>
      <c r="D311" s="103">
        <v>0</v>
      </c>
      <c r="E311" s="103">
        <v>4</v>
      </c>
      <c r="F311" s="103">
        <v>0</v>
      </c>
      <c r="G311" s="103">
        <v>35.96</v>
      </c>
      <c r="H311" s="145">
        <v>0</v>
      </c>
      <c r="I311" s="145">
        <v>0</v>
      </c>
      <c r="J311" s="103">
        <v>0</v>
      </c>
      <c r="K311" s="103">
        <v>0</v>
      </c>
      <c r="L311" s="103">
        <v>0</v>
      </c>
      <c r="M311" s="145">
        <v>0</v>
      </c>
      <c r="N311" s="146">
        <v>0</v>
      </c>
      <c r="O311" s="146">
        <v>0</v>
      </c>
      <c r="P311" s="146">
        <v>0</v>
      </c>
      <c r="Q311" s="146">
        <v>0</v>
      </c>
      <c r="R311" s="147">
        <v>0</v>
      </c>
    </row>
    <row r="312" spans="1:18" ht="15.75" x14ac:dyDescent="0.25">
      <c r="A312" s="144"/>
      <c r="B312" s="6" t="s">
        <v>263</v>
      </c>
      <c r="C312" s="62" t="s">
        <v>267</v>
      </c>
      <c r="D312" s="103">
        <v>0.12</v>
      </c>
      <c r="E312" s="103">
        <v>0.02</v>
      </c>
      <c r="F312" s="103">
        <v>0.38</v>
      </c>
      <c r="G312" s="103">
        <v>2.1</v>
      </c>
      <c r="H312" s="145">
        <v>4.0000000000000001E-3</v>
      </c>
      <c r="I312" s="145">
        <v>6.0000000000000001E-3</v>
      </c>
      <c r="J312" s="103">
        <v>1.5</v>
      </c>
      <c r="K312" s="103">
        <v>1E-3</v>
      </c>
      <c r="L312" s="103">
        <v>1.4999999999999999E-2</v>
      </c>
      <c r="M312" s="145">
        <v>2.4</v>
      </c>
      <c r="N312" s="146">
        <v>0</v>
      </c>
      <c r="O312" s="146">
        <v>2.1</v>
      </c>
      <c r="P312" s="146">
        <v>0</v>
      </c>
      <c r="Q312" s="146">
        <v>6.3</v>
      </c>
      <c r="R312" s="147">
        <v>5.3999999999999999E-2</v>
      </c>
    </row>
    <row r="313" spans="1:18" ht="15.75" x14ac:dyDescent="0.25">
      <c r="A313" s="53"/>
      <c r="B313" s="6" t="s">
        <v>137</v>
      </c>
      <c r="C313" s="211" t="s">
        <v>87</v>
      </c>
      <c r="D313" s="75">
        <v>0</v>
      </c>
      <c r="E313" s="75">
        <v>0</v>
      </c>
      <c r="F313" s="75">
        <v>0</v>
      </c>
      <c r="G313" s="75">
        <v>0</v>
      </c>
      <c r="H313" s="75">
        <v>0</v>
      </c>
      <c r="I313" s="75">
        <v>0</v>
      </c>
      <c r="J313" s="75">
        <v>0</v>
      </c>
      <c r="K313" s="103">
        <v>0</v>
      </c>
      <c r="L313" s="103">
        <v>0</v>
      </c>
      <c r="M313" s="145">
        <v>0</v>
      </c>
      <c r="N313" s="146">
        <v>0</v>
      </c>
      <c r="O313" s="146">
        <v>0</v>
      </c>
      <c r="P313" s="146">
        <v>0</v>
      </c>
      <c r="Q313" s="146">
        <v>0</v>
      </c>
      <c r="R313" s="147">
        <v>0</v>
      </c>
    </row>
    <row r="314" spans="1:18" ht="28.5" x14ac:dyDescent="0.25">
      <c r="A314" s="23">
        <v>28</v>
      </c>
      <c r="B314" s="233" t="s">
        <v>113</v>
      </c>
      <c r="C314" s="96" t="s">
        <v>185</v>
      </c>
      <c r="D314" s="96">
        <f t="shared" ref="D314:R314" si="58">SUM(D315:D323)</f>
        <v>11.099</v>
      </c>
      <c r="E314" s="96">
        <f t="shared" si="58"/>
        <v>1.468</v>
      </c>
      <c r="F314" s="96">
        <f t="shared" si="58"/>
        <v>22.016000000000002</v>
      </c>
      <c r="G314" s="96">
        <f t="shared" si="58"/>
        <v>498.88</v>
      </c>
      <c r="H314" s="96">
        <f t="shared" si="58"/>
        <v>0.16300000000000001</v>
      </c>
      <c r="I314" s="96">
        <f t="shared" si="58"/>
        <v>0.49000000000000005</v>
      </c>
      <c r="J314" s="96">
        <f t="shared" si="58"/>
        <v>26.42</v>
      </c>
      <c r="K314" s="96">
        <f t="shared" si="58"/>
        <v>0.248</v>
      </c>
      <c r="L314" s="96">
        <f t="shared" si="58"/>
        <v>0.216</v>
      </c>
      <c r="M314" s="96">
        <f t="shared" si="58"/>
        <v>67.759999999999991</v>
      </c>
      <c r="N314" s="96">
        <f t="shared" si="58"/>
        <v>6.0000000000000001E-3</v>
      </c>
      <c r="O314" s="96">
        <f t="shared" si="58"/>
        <v>45.870000000000005</v>
      </c>
      <c r="P314" s="96">
        <f t="shared" si="58"/>
        <v>3.0000000000000001E-3</v>
      </c>
      <c r="Q314" s="96">
        <f t="shared" si="58"/>
        <v>149.09</v>
      </c>
      <c r="R314" s="97">
        <f t="shared" si="58"/>
        <v>1.655</v>
      </c>
    </row>
    <row r="315" spans="1:18" x14ac:dyDescent="0.25">
      <c r="A315" s="98"/>
      <c r="B315" s="5" t="s">
        <v>70</v>
      </c>
      <c r="C315" s="5" t="s">
        <v>71</v>
      </c>
      <c r="D315" s="5">
        <v>0.72399999999999998</v>
      </c>
      <c r="E315" s="162">
        <v>0.04</v>
      </c>
      <c r="F315" s="5">
        <v>1.88</v>
      </c>
      <c r="G315" s="5">
        <v>11.2</v>
      </c>
      <c r="H315" s="5">
        <v>1.2E-2</v>
      </c>
      <c r="I315" s="5">
        <v>1.6E-2</v>
      </c>
      <c r="J315" s="5">
        <v>18</v>
      </c>
      <c r="K315" s="5">
        <v>1E-3</v>
      </c>
      <c r="L315" s="5">
        <v>0.04</v>
      </c>
      <c r="M315" s="5">
        <v>19.2</v>
      </c>
      <c r="N315" s="51">
        <v>1E-3</v>
      </c>
      <c r="O315" s="51">
        <v>6.4</v>
      </c>
      <c r="P315" s="51">
        <v>0</v>
      </c>
      <c r="Q315" s="51">
        <v>12.4</v>
      </c>
      <c r="R315" s="99">
        <v>0.24</v>
      </c>
    </row>
    <row r="316" spans="1:18" x14ac:dyDescent="0.25">
      <c r="A316" s="45"/>
      <c r="B316" s="6" t="s">
        <v>28</v>
      </c>
      <c r="C316" s="6" t="s">
        <v>228</v>
      </c>
      <c r="D316" s="6">
        <v>0.49</v>
      </c>
      <c r="E316" s="6">
        <v>9.8000000000000004E-2</v>
      </c>
      <c r="F316" s="6">
        <v>3.99</v>
      </c>
      <c r="G316" s="6">
        <v>18.86</v>
      </c>
      <c r="H316" s="6">
        <v>2.9000000000000001E-2</v>
      </c>
      <c r="I316" s="6">
        <v>0.17</v>
      </c>
      <c r="J316" s="6">
        <v>4.9000000000000004</v>
      </c>
      <c r="K316" s="6">
        <v>1E-3</v>
      </c>
      <c r="L316" s="6">
        <v>2.4E-2</v>
      </c>
      <c r="M316" s="6">
        <v>2.4500000000000002</v>
      </c>
      <c r="N316" s="49">
        <v>1E-3</v>
      </c>
      <c r="O316" s="49">
        <v>5.63</v>
      </c>
      <c r="P316" s="49">
        <v>0</v>
      </c>
      <c r="Q316" s="49">
        <v>14.21</v>
      </c>
      <c r="R316" s="137">
        <v>0.22</v>
      </c>
    </row>
    <row r="317" spans="1:18" x14ac:dyDescent="0.25">
      <c r="A317" s="98"/>
      <c r="B317" s="5" t="s">
        <v>47</v>
      </c>
      <c r="C317" s="71" t="s">
        <v>31</v>
      </c>
      <c r="D317" s="63">
        <v>0.112</v>
      </c>
      <c r="E317" s="63">
        <v>0</v>
      </c>
      <c r="F317" s="63">
        <v>0.72799999999999998</v>
      </c>
      <c r="G317" s="63">
        <v>3.2</v>
      </c>
      <c r="H317" s="63">
        <v>4.0000000000000001E-3</v>
      </c>
      <c r="I317" s="63">
        <v>2E-3</v>
      </c>
      <c r="J317" s="63">
        <v>0.8</v>
      </c>
      <c r="K317" s="63">
        <v>0</v>
      </c>
      <c r="L317" s="63">
        <v>1.6E-2</v>
      </c>
      <c r="M317" s="63">
        <v>2.48</v>
      </c>
      <c r="N317" s="64">
        <v>0</v>
      </c>
      <c r="O317" s="64">
        <v>1.1200000000000001</v>
      </c>
      <c r="P317" s="64">
        <v>0</v>
      </c>
      <c r="Q317" s="64">
        <v>4.6399999999999997</v>
      </c>
      <c r="R317" s="65">
        <v>6.4000000000000001E-2</v>
      </c>
    </row>
    <row r="318" spans="1:18" x14ac:dyDescent="0.25">
      <c r="A318" s="98"/>
      <c r="B318" s="5" t="s">
        <v>65</v>
      </c>
      <c r="C318" s="5" t="s">
        <v>229</v>
      </c>
      <c r="D318" s="5">
        <v>0.45100000000000001</v>
      </c>
      <c r="E318" s="5">
        <v>4.8000000000000001E-2</v>
      </c>
      <c r="F318" s="5">
        <v>1.89</v>
      </c>
      <c r="G318" s="5">
        <v>12.04</v>
      </c>
      <c r="H318" s="5">
        <v>8.9999999999999993E-3</v>
      </c>
      <c r="I318" s="5">
        <v>1.0999999999999999E-2</v>
      </c>
      <c r="J318" s="5">
        <v>1.96</v>
      </c>
      <c r="K318" s="5">
        <v>0</v>
      </c>
      <c r="L318" s="5">
        <v>2.8000000000000001E-2</v>
      </c>
      <c r="M318" s="5">
        <v>4.4800000000000004</v>
      </c>
      <c r="N318" s="51">
        <v>2E-3</v>
      </c>
      <c r="O318" s="51">
        <v>6.16</v>
      </c>
      <c r="P318" s="51">
        <v>0</v>
      </c>
      <c r="Q318" s="51">
        <v>12.04</v>
      </c>
      <c r="R318" s="99">
        <v>0.224</v>
      </c>
    </row>
    <row r="319" spans="1:18" x14ac:dyDescent="0.25">
      <c r="A319" s="98"/>
      <c r="B319" s="5" t="s">
        <v>30</v>
      </c>
      <c r="C319" s="71" t="s">
        <v>126</v>
      </c>
      <c r="D319" s="5">
        <v>0.112</v>
      </c>
      <c r="E319" s="5">
        <v>1.2E-2</v>
      </c>
      <c r="F319" s="5">
        <v>8.64</v>
      </c>
      <c r="G319" s="5">
        <v>4.08</v>
      </c>
      <c r="H319" s="5">
        <v>7.0000000000000001E-3</v>
      </c>
      <c r="I319" s="5">
        <v>8.0000000000000002E-3</v>
      </c>
      <c r="J319" s="5">
        <v>0.71</v>
      </c>
      <c r="K319" s="5">
        <v>0.24</v>
      </c>
      <c r="L319" s="5">
        <v>4.8000000000000001E-2</v>
      </c>
      <c r="M319" s="5">
        <v>6.12</v>
      </c>
      <c r="N319" s="51">
        <v>1E-3</v>
      </c>
      <c r="O319" s="51">
        <v>4.5599999999999996</v>
      </c>
      <c r="P319" s="51">
        <v>0</v>
      </c>
      <c r="Q319" s="51">
        <v>6.6</v>
      </c>
      <c r="R319" s="99">
        <v>8.4000000000000005E-2</v>
      </c>
    </row>
    <row r="320" spans="1:18" x14ac:dyDescent="0.25">
      <c r="A320" s="41"/>
      <c r="B320" s="6" t="s">
        <v>72</v>
      </c>
      <c r="C320" s="67" t="s">
        <v>205</v>
      </c>
      <c r="D320" s="6">
        <v>0.3</v>
      </c>
      <c r="E320" s="6">
        <v>1</v>
      </c>
      <c r="F320" s="6">
        <v>0.28999999999999998</v>
      </c>
      <c r="G320" s="6">
        <v>11.5</v>
      </c>
      <c r="H320" s="6">
        <v>3.0000000000000001E-3</v>
      </c>
      <c r="I320" s="6">
        <v>0.01</v>
      </c>
      <c r="J320" s="6">
        <v>0.05</v>
      </c>
      <c r="K320" s="6">
        <v>6.0000000000000001E-3</v>
      </c>
      <c r="L320" s="6">
        <v>0.03</v>
      </c>
      <c r="M320" s="6">
        <v>9</v>
      </c>
      <c r="N320" s="49">
        <v>1E-3</v>
      </c>
      <c r="O320" s="49">
        <v>1</v>
      </c>
      <c r="P320" s="49">
        <v>0</v>
      </c>
      <c r="Q320" s="49">
        <v>6.2</v>
      </c>
      <c r="R320" s="137">
        <v>0.01</v>
      </c>
    </row>
    <row r="321" spans="1:18" x14ac:dyDescent="0.25">
      <c r="A321" s="66"/>
      <c r="B321" s="71" t="s">
        <v>25</v>
      </c>
      <c r="C321" s="72" t="s">
        <v>117</v>
      </c>
      <c r="D321" s="68">
        <v>0</v>
      </c>
      <c r="E321" s="68">
        <v>0</v>
      </c>
      <c r="F321" s="68">
        <v>0</v>
      </c>
      <c r="G321" s="68">
        <v>0</v>
      </c>
      <c r="H321" s="68">
        <v>0</v>
      </c>
      <c r="I321" s="68">
        <v>0</v>
      </c>
      <c r="J321" s="68">
        <v>0</v>
      </c>
      <c r="K321" s="68">
        <v>0</v>
      </c>
      <c r="L321" s="68">
        <v>0</v>
      </c>
      <c r="M321" s="68">
        <v>0</v>
      </c>
      <c r="N321" s="68">
        <v>0</v>
      </c>
      <c r="O321" s="68">
        <v>0</v>
      </c>
      <c r="P321" s="68">
        <v>0</v>
      </c>
      <c r="Q321" s="68">
        <v>0</v>
      </c>
      <c r="R321" s="70">
        <v>0</v>
      </c>
    </row>
    <row r="322" spans="1:18" x14ac:dyDescent="0.25">
      <c r="A322" s="98"/>
      <c r="B322" s="5" t="s">
        <v>50</v>
      </c>
      <c r="C322" s="71" t="s">
        <v>136</v>
      </c>
      <c r="D322" s="5">
        <v>0</v>
      </c>
      <c r="E322" s="5">
        <v>0</v>
      </c>
      <c r="F322" s="5">
        <v>0.998</v>
      </c>
      <c r="G322" s="5">
        <v>399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0.03</v>
      </c>
      <c r="N322" s="5">
        <v>0</v>
      </c>
      <c r="O322" s="5">
        <v>0</v>
      </c>
      <c r="P322" s="5">
        <v>0</v>
      </c>
      <c r="Q322" s="5">
        <v>0</v>
      </c>
      <c r="R322" s="99">
        <v>3.0000000000000001E-3</v>
      </c>
    </row>
    <row r="323" spans="1:18" ht="15.75" customHeight="1" x14ac:dyDescent="0.25">
      <c r="A323" s="41"/>
      <c r="B323" s="6" t="s">
        <v>32</v>
      </c>
      <c r="C323" s="46" t="s">
        <v>191</v>
      </c>
      <c r="D323" s="47">
        <v>8.91</v>
      </c>
      <c r="E323" s="47">
        <v>0.27</v>
      </c>
      <c r="F323" s="47">
        <v>3.6</v>
      </c>
      <c r="G323" s="47">
        <v>39</v>
      </c>
      <c r="H323" s="47">
        <v>9.9000000000000005E-2</v>
      </c>
      <c r="I323" s="47">
        <v>0.27300000000000002</v>
      </c>
      <c r="J323" s="47">
        <v>0</v>
      </c>
      <c r="K323" s="47">
        <v>0</v>
      </c>
      <c r="L323" s="47">
        <v>0.03</v>
      </c>
      <c r="M323" s="47">
        <v>24</v>
      </c>
      <c r="N323" s="48">
        <v>0</v>
      </c>
      <c r="O323" s="48">
        <v>21</v>
      </c>
      <c r="P323" s="48">
        <v>3.0000000000000001E-3</v>
      </c>
      <c r="Q323" s="48">
        <v>93</v>
      </c>
      <c r="R323" s="122">
        <v>0.81</v>
      </c>
    </row>
    <row r="324" spans="1:18" ht="15.75" x14ac:dyDescent="0.25">
      <c r="A324" s="53">
        <v>301</v>
      </c>
      <c r="B324" s="228" t="s">
        <v>275</v>
      </c>
      <c r="C324" s="42" t="s">
        <v>128</v>
      </c>
      <c r="D324" s="203">
        <f t="shared" ref="D324:R324" si="59">SUM(D325:D329)</f>
        <v>24.53</v>
      </c>
      <c r="E324" s="203">
        <f t="shared" si="59"/>
        <v>25.34</v>
      </c>
      <c r="F324" s="203">
        <f t="shared" si="59"/>
        <v>3.0300000000000002</v>
      </c>
      <c r="G324" s="203">
        <f t="shared" si="59"/>
        <v>338.09999999999997</v>
      </c>
      <c r="H324" s="203">
        <f t="shared" si="59"/>
        <v>0.08</v>
      </c>
      <c r="I324" s="203">
        <f t="shared" si="59"/>
        <v>0.121</v>
      </c>
      <c r="J324" s="203">
        <f t="shared" si="59"/>
        <v>2.4129999999999998</v>
      </c>
      <c r="K324" s="203">
        <f t="shared" si="59"/>
        <v>0.10200000000000001</v>
      </c>
      <c r="L324" s="203">
        <f t="shared" si="59"/>
        <v>0.75700000000000001</v>
      </c>
      <c r="M324" s="203">
        <f t="shared" si="59"/>
        <v>17.740000000000002</v>
      </c>
      <c r="N324" s="203">
        <f t="shared" si="59"/>
        <v>9.0000000000000011E-3</v>
      </c>
      <c r="O324" s="203">
        <f t="shared" si="59"/>
        <v>26.4</v>
      </c>
      <c r="P324" s="203">
        <f t="shared" si="59"/>
        <v>1.7000000000000001E-2</v>
      </c>
      <c r="Q324" s="203">
        <f t="shared" si="59"/>
        <v>227.58</v>
      </c>
      <c r="R324" s="204">
        <f t="shared" si="59"/>
        <v>1.536</v>
      </c>
    </row>
    <row r="325" spans="1:18" ht="16.5" customHeight="1" x14ac:dyDescent="0.25">
      <c r="A325" s="53"/>
      <c r="B325" s="6" t="s">
        <v>76</v>
      </c>
      <c r="C325" s="74" t="s">
        <v>274</v>
      </c>
      <c r="D325" s="222">
        <v>23.77</v>
      </c>
      <c r="E325" s="222">
        <v>24.03</v>
      </c>
      <c r="F325" s="222">
        <v>0</v>
      </c>
      <c r="G325" s="222">
        <v>310.88</v>
      </c>
      <c r="H325" s="81">
        <v>2.1999999999999999E-2</v>
      </c>
      <c r="I325" s="81">
        <v>0</v>
      </c>
      <c r="J325" s="6">
        <v>2.351</v>
      </c>
      <c r="K325" s="221">
        <v>9.4E-2</v>
      </c>
      <c r="L325" s="221">
        <v>0.65300000000000002</v>
      </c>
      <c r="M325" s="220">
        <v>2.5760000000000001</v>
      </c>
      <c r="N325" s="81">
        <v>8.0000000000000002E-3</v>
      </c>
      <c r="O325" s="81">
        <v>23.5</v>
      </c>
      <c r="P325" s="81">
        <v>1.7000000000000001E-2</v>
      </c>
      <c r="Q325" s="219">
        <v>215.52</v>
      </c>
      <c r="R325" s="83">
        <v>0.21299999999999999</v>
      </c>
    </row>
    <row r="326" spans="1:18" ht="15.75" x14ac:dyDescent="0.25">
      <c r="A326" s="53"/>
      <c r="B326" s="6" t="s">
        <v>41</v>
      </c>
      <c r="C326" s="74" t="s">
        <v>273</v>
      </c>
      <c r="D326" s="222">
        <v>0</v>
      </c>
      <c r="E326" s="222">
        <v>0</v>
      </c>
      <c r="F326" s="222">
        <v>0</v>
      </c>
      <c r="G326" s="222">
        <v>0</v>
      </c>
      <c r="H326" s="81">
        <v>0</v>
      </c>
      <c r="I326" s="81">
        <v>0</v>
      </c>
      <c r="J326" s="6">
        <v>0</v>
      </c>
      <c r="K326" s="221">
        <v>0</v>
      </c>
      <c r="L326" s="221">
        <v>0</v>
      </c>
      <c r="M326" s="220">
        <v>0.68400000000000005</v>
      </c>
      <c r="N326" s="81">
        <v>0</v>
      </c>
      <c r="O326" s="81">
        <v>0</v>
      </c>
      <c r="P326" s="81">
        <v>0</v>
      </c>
      <c r="Q326" s="219">
        <v>0</v>
      </c>
      <c r="R326" s="83">
        <v>0</v>
      </c>
    </row>
    <row r="327" spans="1:18" ht="30" x14ac:dyDescent="0.25">
      <c r="A327" s="53"/>
      <c r="B327" s="6" t="s">
        <v>131</v>
      </c>
      <c r="C327" s="74" t="s">
        <v>132</v>
      </c>
      <c r="D327" s="222">
        <v>0.42</v>
      </c>
      <c r="E327" s="222">
        <v>0.06</v>
      </c>
      <c r="F327" s="222">
        <v>2.54</v>
      </c>
      <c r="G327" s="222">
        <v>12.34</v>
      </c>
      <c r="H327" s="81">
        <v>5.6000000000000001E-2</v>
      </c>
      <c r="I327" s="81">
        <v>0.12</v>
      </c>
      <c r="J327" s="6">
        <v>0</v>
      </c>
      <c r="K327" s="221">
        <v>0</v>
      </c>
      <c r="L327" s="221">
        <v>6.7000000000000004E-2</v>
      </c>
      <c r="M327" s="220">
        <v>12.8</v>
      </c>
      <c r="N327" s="81">
        <v>0</v>
      </c>
      <c r="O327" s="81">
        <v>1.65</v>
      </c>
      <c r="P327" s="81">
        <v>0</v>
      </c>
      <c r="Q327" s="219">
        <v>4.3099999999999996</v>
      </c>
      <c r="R327" s="83">
        <v>1.28</v>
      </c>
    </row>
    <row r="328" spans="1:18" ht="15.75" x14ac:dyDescent="0.25">
      <c r="A328" s="53"/>
      <c r="B328" s="6" t="s">
        <v>137</v>
      </c>
      <c r="C328" s="74" t="s">
        <v>87</v>
      </c>
      <c r="D328" s="222">
        <v>0</v>
      </c>
      <c r="E328" s="222">
        <v>0</v>
      </c>
      <c r="F328" s="222">
        <v>0</v>
      </c>
      <c r="G328" s="222">
        <v>0</v>
      </c>
      <c r="H328" s="81">
        <v>0</v>
      </c>
      <c r="I328" s="81">
        <v>0</v>
      </c>
      <c r="J328" s="6">
        <v>0</v>
      </c>
      <c r="K328" s="221">
        <v>0</v>
      </c>
      <c r="L328" s="221">
        <v>0</v>
      </c>
      <c r="M328" s="220">
        <v>0</v>
      </c>
      <c r="N328" s="81">
        <v>0</v>
      </c>
      <c r="O328" s="81">
        <v>0</v>
      </c>
      <c r="P328" s="81">
        <v>0</v>
      </c>
      <c r="Q328" s="219">
        <v>0</v>
      </c>
      <c r="R328" s="83">
        <v>0</v>
      </c>
    </row>
    <row r="329" spans="1:18" ht="15" customHeight="1" x14ac:dyDescent="0.25">
      <c r="A329" s="53"/>
      <c r="B329" s="6" t="s">
        <v>272</v>
      </c>
      <c r="C329" s="74" t="s">
        <v>271</v>
      </c>
      <c r="D329" s="222">
        <v>0.34</v>
      </c>
      <c r="E329" s="222">
        <v>1.25</v>
      </c>
      <c r="F329" s="222">
        <v>0.49</v>
      </c>
      <c r="G329" s="222">
        <v>14.88</v>
      </c>
      <c r="H329" s="81">
        <v>2E-3</v>
      </c>
      <c r="I329" s="81">
        <v>1E-3</v>
      </c>
      <c r="J329" s="6">
        <v>6.2E-2</v>
      </c>
      <c r="K329" s="221">
        <v>8.0000000000000002E-3</v>
      </c>
      <c r="L329" s="221">
        <v>3.6999999999999998E-2</v>
      </c>
      <c r="M329" s="220">
        <v>1.68</v>
      </c>
      <c r="N329" s="81">
        <v>1E-3</v>
      </c>
      <c r="O329" s="81">
        <v>1.25</v>
      </c>
      <c r="P329" s="81">
        <v>0</v>
      </c>
      <c r="Q329" s="219">
        <v>7.75</v>
      </c>
      <c r="R329" s="83">
        <v>4.2999999999999997E-2</v>
      </c>
    </row>
    <row r="330" spans="1:18" ht="31.5" x14ac:dyDescent="0.25">
      <c r="A330" s="53" t="s">
        <v>276</v>
      </c>
      <c r="B330" s="228" t="s">
        <v>277</v>
      </c>
      <c r="C330" s="42" t="s">
        <v>115</v>
      </c>
      <c r="D330" s="203">
        <f t="shared" ref="D330:R330" si="60">SUM(D331:D334)</f>
        <v>4.4499999999999993</v>
      </c>
      <c r="E330" s="203">
        <f t="shared" si="60"/>
        <v>3.33</v>
      </c>
      <c r="F330" s="203">
        <f t="shared" si="60"/>
        <v>46.46</v>
      </c>
      <c r="G330" s="203">
        <f t="shared" si="60"/>
        <v>233.63</v>
      </c>
      <c r="H330" s="203">
        <f t="shared" si="60"/>
        <v>4.2999999999999997E-2</v>
      </c>
      <c r="I330" s="203">
        <f t="shared" si="60"/>
        <v>3.4999999999999996E-2</v>
      </c>
      <c r="J330" s="203">
        <f t="shared" si="60"/>
        <v>0</v>
      </c>
      <c r="K330" s="101">
        <f t="shared" si="60"/>
        <v>0.02</v>
      </c>
      <c r="L330" s="101">
        <f t="shared" si="60"/>
        <v>0.29299999999999998</v>
      </c>
      <c r="M330" s="101">
        <f t="shared" si="60"/>
        <v>2.67</v>
      </c>
      <c r="N330" s="101">
        <f t="shared" si="60"/>
        <v>1E-3</v>
      </c>
      <c r="O330" s="101">
        <f t="shared" si="60"/>
        <v>31.181999999999999</v>
      </c>
      <c r="P330" s="101">
        <f t="shared" si="60"/>
        <v>8.9999999999999993E-3</v>
      </c>
      <c r="Q330" s="101">
        <f t="shared" si="60"/>
        <v>94.806999999999988</v>
      </c>
      <c r="R330" s="102">
        <f t="shared" si="60"/>
        <v>2.1999999999999999E-2</v>
      </c>
    </row>
    <row r="331" spans="1:18" ht="30" x14ac:dyDescent="0.25">
      <c r="A331" s="53"/>
      <c r="B331" s="6" t="s">
        <v>41</v>
      </c>
      <c r="C331" s="74" t="s">
        <v>278</v>
      </c>
      <c r="D331" s="6">
        <v>0</v>
      </c>
      <c r="E331" s="6">
        <v>0</v>
      </c>
      <c r="F331" s="6">
        <v>0</v>
      </c>
      <c r="G331" s="6">
        <v>0</v>
      </c>
      <c r="H331" s="81">
        <v>4.2999999999999997E-2</v>
      </c>
      <c r="I331" s="81">
        <v>2.1999999999999999E-2</v>
      </c>
      <c r="J331" s="6">
        <v>0</v>
      </c>
      <c r="K331" s="47">
        <v>0</v>
      </c>
      <c r="L331" s="47">
        <v>0</v>
      </c>
      <c r="M331" s="79">
        <v>0</v>
      </c>
      <c r="N331" s="104">
        <v>0</v>
      </c>
      <c r="O331" s="104">
        <v>0</v>
      </c>
      <c r="P331" s="104">
        <v>0</v>
      </c>
      <c r="Q331" s="104">
        <v>0</v>
      </c>
      <c r="R331" s="80">
        <v>0</v>
      </c>
    </row>
    <row r="332" spans="1:18" ht="15.75" x14ac:dyDescent="0.25">
      <c r="A332" s="53"/>
      <c r="B332" s="6" t="s">
        <v>144</v>
      </c>
      <c r="C332" s="74" t="s">
        <v>279</v>
      </c>
      <c r="D332" s="6">
        <v>4.3899999999999997</v>
      </c>
      <c r="E332" s="6">
        <v>0.63</v>
      </c>
      <c r="F332" s="6">
        <v>46.39</v>
      </c>
      <c r="G332" s="6">
        <v>208.77</v>
      </c>
      <c r="H332" s="81">
        <v>0</v>
      </c>
      <c r="I332" s="81">
        <v>8.0000000000000002E-3</v>
      </c>
      <c r="J332" s="6">
        <v>0</v>
      </c>
      <c r="K332" s="47">
        <v>0</v>
      </c>
      <c r="L332" s="47">
        <v>0.249</v>
      </c>
      <c r="M332" s="79">
        <v>1.62</v>
      </c>
      <c r="N332" s="104">
        <v>1E-3</v>
      </c>
      <c r="O332" s="104">
        <v>31.16</v>
      </c>
      <c r="P332" s="104">
        <v>8.9999999999999993E-3</v>
      </c>
      <c r="Q332" s="104">
        <v>93.49</v>
      </c>
      <c r="R332" s="80">
        <v>1.2999999999999999E-2</v>
      </c>
    </row>
    <row r="333" spans="1:18" ht="15" customHeight="1" x14ac:dyDescent="0.25">
      <c r="A333" s="53"/>
      <c r="B333" s="6" t="s">
        <v>137</v>
      </c>
      <c r="C333" s="74" t="s">
        <v>280</v>
      </c>
      <c r="D333" s="6">
        <v>0</v>
      </c>
      <c r="E333" s="6">
        <v>0</v>
      </c>
      <c r="F333" s="6">
        <v>0</v>
      </c>
      <c r="G333" s="6">
        <v>0</v>
      </c>
      <c r="H333" s="81">
        <v>0</v>
      </c>
      <c r="I333" s="81">
        <v>0</v>
      </c>
      <c r="J333" s="6">
        <v>0</v>
      </c>
      <c r="K333" s="47">
        <v>0</v>
      </c>
      <c r="L333" s="47">
        <v>0</v>
      </c>
      <c r="M333" s="79">
        <v>0</v>
      </c>
      <c r="N333" s="104">
        <v>0</v>
      </c>
      <c r="O333" s="104">
        <v>0</v>
      </c>
      <c r="P333" s="104">
        <v>0</v>
      </c>
      <c r="Q333" s="104">
        <v>0</v>
      </c>
      <c r="R333" s="80">
        <v>0</v>
      </c>
    </row>
    <row r="334" spans="1:18" ht="15.75" x14ac:dyDescent="0.25">
      <c r="A334" s="53"/>
      <c r="B334" s="6" t="s">
        <v>45</v>
      </c>
      <c r="C334" s="74" t="s">
        <v>281</v>
      </c>
      <c r="D334" s="6">
        <v>0.06</v>
      </c>
      <c r="E334" s="6">
        <v>2.7</v>
      </c>
      <c r="F334" s="6">
        <v>7.0000000000000007E-2</v>
      </c>
      <c r="G334" s="6">
        <v>24.86</v>
      </c>
      <c r="H334" s="81">
        <v>0</v>
      </c>
      <c r="I334" s="81">
        <v>5.0000000000000001E-3</v>
      </c>
      <c r="J334" s="6">
        <v>0</v>
      </c>
      <c r="K334" s="47">
        <v>0.02</v>
      </c>
      <c r="L334" s="47">
        <v>4.3999999999999997E-2</v>
      </c>
      <c r="M334" s="79">
        <v>1.05</v>
      </c>
      <c r="N334" s="104">
        <v>0</v>
      </c>
      <c r="O334" s="104">
        <v>2.1999999999999999E-2</v>
      </c>
      <c r="P334" s="104">
        <v>0</v>
      </c>
      <c r="Q334" s="104">
        <v>1.3169999999999999</v>
      </c>
      <c r="R334" s="80">
        <v>8.9999999999999993E-3</v>
      </c>
    </row>
    <row r="335" spans="1:18" ht="28.5" x14ac:dyDescent="0.25">
      <c r="A335" s="41">
        <v>118</v>
      </c>
      <c r="B335" s="228" t="s">
        <v>52</v>
      </c>
      <c r="C335" s="42">
        <v>200</v>
      </c>
      <c r="D335" s="119">
        <f t="shared" ref="D335:R335" si="61">SUM(D336:D337)</f>
        <v>0</v>
      </c>
      <c r="E335" s="119">
        <f t="shared" si="61"/>
        <v>0</v>
      </c>
      <c r="F335" s="119">
        <f t="shared" si="61"/>
        <v>2.5</v>
      </c>
      <c r="G335" s="119">
        <f t="shared" si="61"/>
        <v>9.76</v>
      </c>
      <c r="H335" s="119">
        <f t="shared" si="61"/>
        <v>0</v>
      </c>
      <c r="I335" s="119">
        <f t="shared" si="61"/>
        <v>0</v>
      </c>
      <c r="J335" s="119">
        <f t="shared" si="61"/>
        <v>0</v>
      </c>
      <c r="K335" s="119">
        <f t="shared" si="61"/>
        <v>0</v>
      </c>
      <c r="L335" s="119">
        <f t="shared" si="61"/>
        <v>0</v>
      </c>
      <c r="M335" s="119">
        <f t="shared" si="61"/>
        <v>0</v>
      </c>
      <c r="N335" s="119">
        <f t="shared" si="61"/>
        <v>0</v>
      </c>
      <c r="O335" s="119">
        <f t="shared" si="61"/>
        <v>0</v>
      </c>
      <c r="P335" s="119">
        <f t="shared" si="61"/>
        <v>0</v>
      </c>
      <c r="Q335" s="119">
        <f t="shared" si="61"/>
        <v>0</v>
      </c>
      <c r="R335" s="120">
        <f t="shared" si="61"/>
        <v>0</v>
      </c>
    </row>
    <row r="336" spans="1:18" x14ac:dyDescent="0.25">
      <c r="A336" s="41"/>
      <c r="B336" s="6" t="s">
        <v>53</v>
      </c>
      <c r="C336" s="28" t="s">
        <v>54</v>
      </c>
      <c r="D336" s="63">
        <v>0</v>
      </c>
      <c r="E336" s="63">
        <v>0</v>
      </c>
      <c r="F336" s="63">
        <v>0</v>
      </c>
      <c r="G336" s="63">
        <v>0</v>
      </c>
      <c r="H336" s="63">
        <v>0</v>
      </c>
      <c r="I336" s="63">
        <v>0</v>
      </c>
      <c r="J336" s="63">
        <v>0</v>
      </c>
      <c r="K336" s="63">
        <v>0</v>
      </c>
      <c r="L336" s="63">
        <v>0</v>
      </c>
      <c r="M336" s="63">
        <v>0</v>
      </c>
      <c r="N336" s="63">
        <v>0</v>
      </c>
      <c r="O336" s="63">
        <v>0</v>
      </c>
      <c r="P336" s="63">
        <v>0</v>
      </c>
      <c r="Q336" s="63">
        <v>0</v>
      </c>
      <c r="R336" s="121">
        <v>0</v>
      </c>
    </row>
    <row r="337" spans="1:18" x14ac:dyDescent="0.25">
      <c r="A337" s="41"/>
      <c r="B337" s="6" t="s">
        <v>55</v>
      </c>
      <c r="C337" s="28" t="s">
        <v>56</v>
      </c>
      <c r="D337" s="63">
        <v>0</v>
      </c>
      <c r="E337" s="63">
        <v>0</v>
      </c>
      <c r="F337" s="63">
        <v>2.5</v>
      </c>
      <c r="G337" s="63">
        <v>9.76</v>
      </c>
      <c r="H337" s="63">
        <v>0</v>
      </c>
      <c r="I337" s="63">
        <v>0</v>
      </c>
      <c r="J337" s="63">
        <v>0</v>
      </c>
      <c r="K337" s="63">
        <v>0</v>
      </c>
      <c r="L337" s="63">
        <v>0</v>
      </c>
      <c r="M337" s="63">
        <v>0</v>
      </c>
      <c r="N337" s="63">
        <v>0</v>
      </c>
      <c r="O337" s="63">
        <v>0</v>
      </c>
      <c r="P337" s="63">
        <v>0</v>
      </c>
      <c r="Q337" s="63">
        <v>0</v>
      </c>
      <c r="R337" s="65">
        <v>0</v>
      </c>
    </row>
    <row r="338" spans="1:18" x14ac:dyDescent="0.25">
      <c r="A338" s="23">
        <v>11</v>
      </c>
      <c r="B338" s="229" t="s">
        <v>57</v>
      </c>
      <c r="C338" s="24">
        <v>30</v>
      </c>
      <c r="D338" s="25">
        <f t="shared" ref="D338:R338" si="62">SUM(D339)</f>
        <v>1.98</v>
      </c>
      <c r="E338" s="25">
        <f t="shared" si="62"/>
        <v>0.36</v>
      </c>
      <c r="F338" s="25">
        <f t="shared" si="62"/>
        <v>10.8</v>
      </c>
      <c r="G338" s="25">
        <f t="shared" si="62"/>
        <v>54.3</v>
      </c>
      <c r="H338" s="25">
        <f t="shared" si="62"/>
        <v>5.3999999999999999E-2</v>
      </c>
      <c r="I338" s="25">
        <f t="shared" si="62"/>
        <v>2.4E-2</v>
      </c>
      <c r="J338" s="25">
        <f t="shared" si="62"/>
        <v>0</v>
      </c>
      <c r="K338" s="26">
        <f t="shared" si="62"/>
        <v>0</v>
      </c>
      <c r="L338" s="26">
        <f t="shared" si="62"/>
        <v>0</v>
      </c>
      <c r="M338" s="26">
        <f t="shared" si="62"/>
        <v>0</v>
      </c>
      <c r="N338" s="26">
        <f t="shared" si="62"/>
        <v>0</v>
      </c>
      <c r="O338" s="26">
        <f t="shared" si="62"/>
        <v>0</v>
      </c>
      <c r="P338" s="26">
        <f t="shared" si="62"/>
        <v>0</v>
      </c>
      <c r="Q338" s="26">
        <f t="shared" si="62"/>
        <v>0</v>
      </c>
      <c r="R338" s="26">
        <f t="shared" si="62"/>
        <v>0</v>
      </c>
    </row>
    <row r="339" spans="1:18" x14ac:dyDescent="0.25">
      <c r="A339" s="23"/>
      <c r="B339" s="5" t="s">
        <v>58</v>
      </c>
      <c r="C339" s="28" t="s">
        <v>59</v>
      </c>
      <c r="D339" s="29">
        <v>1.98</v>
      </c>
      <c r="E339" s="29">
        <v>0.36</v>
      </c>
      <c r="F339" s="29">
        <v>10.8</v>
      </c>
      <c r="G339" s="29">
        <v>54.3</v>
      </c>
      <c r="H339" s="29">
        <v>5.3999999999999999E-2</v>
      </c>
      <c r="I339" s="29">
        <v>2.4E-2</v>
      </c>
      <c r="J339" s="29">
        <v>0</v>
      </c>
      <c r="K339" s="47">
        <v>0</v>
      </c>
      <c r="L339" s="47">
        <v>0</v>
      </c>
      <c r="M339" s="47">
        <v>0</v>
      </c>
      <c r="N339" s="47">
        <v>0</v>
      </c>
      <c r="O339" s="47">
        <v>0</v>
      </c>
      <c r="P339" s="47">
        <v>0</v>
      </c>
      <c r="Q339" s="47">
        <v>0</v>
      </c>
      <c r="R339" s="122">
        <v>0</v>
      </c>
    </row>
    <row r="340" spans="1:18" x14ac:dyDescent="0.25">
      <c r="A340" s="23">
        <v>10</v>
      </c>
      <c r="B340" s="229" t="s">
        <v>42</v>
      </c>
      <c r="C340" s="30" t="s">
        <v>60</v>
      </c>
      <c r="D340" s="25">
        <f t="shared" ref="D340:I340" si="63">SUM(D341)</f>
        <v>3.16</v>
      </c>
      <c r="E340" s="25">
        <f t="shared" si="63"/>
        <v>0.4</v>
      </c>
      <c r="F340" s="25">
        <f t="shared" si="63"/>
        <v>19.32</v>
      </c>
      <c r="G340" s="25">
        <f t="shared" si="63"/>
        <v>94</v>
      </c>
      <c r="H340" s="25">
        <f t="shared" si="63"/>
        <v>6.4000000000000001E-2</v>
      </c>
      <c r="I340" s="25">
        <f t="shared" si="63"/>
        <v>2.4E-2</v>
      </c>
      <c r="J340" s="25">
        <v>0</v>
      </c>
      <c r="K340" s="25">
        <f t="shared" ref="K340:R340" si="64">SUM(K341)</f>
        <v>0</v>
      </c>
      <c r="L340" s="25">
        <f t="shared" si="64"/>
        <v>0.52</v>
      </c>
      <c r="M340" s="25">
        <f t="shared" si="64"/>
        <v>9.1999999999999993</v>
      </c>
      <c r="N340" s="25">
        <f t="shared" si="64"/>
        <v>1E-3</v>
      </c>
      <c r="O340" s="25">
        <f t="shared" si="64"/>
        <v>13.2</v>
      </c>
      <c r="P340" s="25">
        <f t="shared" si="64"/>
        <v>2E-3</v>
      </c>
      <c r="Q340" s="25">
        <f t="shared" si="64"/>
        <v>34.799999999999997</v>
      </c>
      <c r="R340" s="31">
        <f t="shared" si="64"/>
        <v>0.8</v>
      </c>
    </row>
    <row r="341" spans="1:18" ht="15.75" thickBot="1" x14ac:dyDescent="0.3">
      <c r="A341" s="55"/>
      <c r="B341" s="232" t="s">
        <v>42</v>
      </c>
      <c r="C341" s="56" t="s">
        <v>61</v>
      </c>
      <c r="D341" s="57">
        <v>3.16</v>
      </c>
      <c r="E341" s="57">
        <v>0.4</v>
      </c>
      <c r="F341" s="57">
        <v>19.32</v>
      </c>
      <c r="G341" s="57">
        <v>94</v>
      </c>
      <c r="H341" s="57">
        <v>6.4000000000000001E-2</v>
      </c>
      <c r="I341" s="57">
        <v>2.4E-2</v>
      </c>
      <c r="J341" s="57">
        <v>0</v>
      </c>
      <c r="K341" s="57">
        <v>0</v>
      </c>
      <c r="L341" s="57">
        <v>0.52</v>
      </c>
      <c r="M341" s="57">
        <v>9.1999999999999993</v>
      </c>
      <c r="N341" s="58">
        <v>1E-3</v>
      </c>
      <c r="O341" s="58">
        <v>13.2</v>
      </c>
      <c r="P341" s="58">
        <v>2E-3</v>
      </c>
      <c r="Q341" s="58">
        <v>34.799999999999997</v>
      </c>
      <c r="R341" s="59">
        <v>0.8</v>
      </c>
    </row>
    <row r="342" spans="1:18" ht="16.5" thickBot="1" x14ac:dyDescent="0.3">
      <c r="A342" s="266" t="s">
        <v>62</v>
      </c>
      <c r="B342" s="267"/>
      <c r="C342" s="268"/>
      <c r="D342" s="149">
        <f t="shared" ref="D342:R342" si="65">SUM(D308,D314,D324,D330,D335,D338,D340,)</f>
        <v>46.918999999999997</v>
      </c>
      <c r="E342" s="149">
        <f t="shared" si="65"/>
        <v>35.227999999999994</v>
      </c>
      <c r="F342" s="149">
        <f t="shared" si="65"/>
        <v>116.82599999999999</v>
      </c>
      <c r="G342" s="149">
        <f t="shared" si="65"/>
        <v>1325.31</v>
      </c>
      <c r="H342" s="149">
        <f t="shared" si="65"/>
        <v>0.42599999999999999</v>
      </c>
      <c r="I342" s="149">
        <f t="shared" si="65"/>
        <v>0.71700000000000008</v>
      </c>
      <c r="J342" s="149">
        <f t="shared" si="65"/>
        <v>47.533000000000001</v>
      </c>
      <c r="K342" s="149">
        <f t="shared" si="65"/>
        <v>0.371</v>
      </c>
      <c r="L342" s="149">
        <f t="shared" si="65"/>
        <v>1.8240000000000001</v>
      </c>
      <c r="M342" s="149">
        <f t="shared" si="65"/>
        <v>121.81700000000001</v>
      </c>
      <c r="N342" s="149">
        <f t="shared" si="65"/>
        <v>1.7000000000000001E-2</v>
      </c>
      <c r="O342" s="149">
        <f t="shared" si="65"/>
        <v>134.672</v>
      </c>
      <c r="P342" s="149">
        <f t="shared" si="65"/>
        <v>3.1E-2</v>
      </c>
      <c r="Q342" s="149">
        <f t="shared" si="65"/>
        <v>546.81700000000001</v>
      </c>
      <c r="R342" s="149">
        <f t="shared" si="65"/>
        <v>6.746999999999999</v>
      </c>
    </row>
    <row r="343" spans="1:18" x14ac:dyDescent="0.25">
      <c r="A343" s="206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</row>
    <row r="344" spans="1:18" x14ac:dyDescent="0.25">
      <c r="A344" s="206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</row>
    <row r="345" spans="1:18" x14ac:dyDescent="0.25">
      <c r="A345" s="206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</row>
    <row r="346" spans="1:18" ht="15.75" thickBot="1" x14ac:dyDescent="0.3">
      <c r="A346" s="254" t="s">
        <v>151</v>
      </c>
      <c r="B346" s="254"/>
      <c r="C346" s="254"/>
      <c r="D346" s="254"/>
      <c r="E346" s="254"/>
      <c r="F346" s="254"/>
      <c r="G346" s="254"/>
      <c r="H346" s="254"/>
      <c r="I346" s="254"/>
      <c r="J346" s="254"/>
      <c r="K346" s="254"/>
      <c r="L346" s="254"/>
      <c r="M346" s="254"/>
      <c r="N346" s="254"/>
      <c r="O346" s="254"/>
      <c r="P346" s="254"/>
      <c r="Q346" s="254"/>
      <c r="R346" s="254"/>
    </row>
    <row r="347" spans="1:18" x14ac:dyDescent="0.25">
      <c r="A347" s="269" t="s">
        <v>176</v>
      </c>
      <c r="B347" s="244" t="s">
        <v>177</v>
      </c>
      <c r="C347" s="244" t="s">
        <v>3</v>
      </c>
      <c r="D347" s="244" t="s">
        <v>4</v>
      </c>
      <c r="E347" s="244"/>
      <c r="F347" s="244"/>
      <c r="G347" s="240" t="s">
        <v>5</v>
      </c>
      <c r="H347" s="245" t="s">
        <v>6</v>
      </c>
      <c r="I347" s="246"/>
      <c r="J347" s="246"/>
      <c r="K347" s="246"/>
      <c r="L347" s="247"/>
      <c r="M347" s="240" t="s">
        <v>7</v>
      </c>
      <c r="N347" s="245"/>
      <c r="O347" s="245"/>
      <c r="P347" s="245"/>
      <c r="Q347" s="245"/>
      <c r="R347" s="242"/>
    </row>
    <row r="348" spans="1:18" ht="29.25" thickBot="1" x14ac:dyDescent="0.3">
      <c r="A348" s="270"/>
      <c r="B348" s="248"/>
      <c r="C348" s="248"/>
      <c r="D348" s="109" t="s">
        <v>178</v>
      </c>
      <c r="E348" s="109" t="s">
        <v>179</v>
      </c>
      <c r="F348" s="109" t="s">
        <v>180</v>
      </c>
      <c r="G348" s="250"/>
      <c r="H348" s="1" t="s">
        <v>11</v>
      </c>
      <c r="I348" s="1" t="s">
        <v>12</v>
      </c>
      <c r="J348" s="1" t="s">
        <v>13</v>
      </c>
      <c r="K348" s="1" t="s">
        <v>14</v>
      </c>
      <c r="L348" s="1" t="s">
        <v>15</v>
      </c>
      <c r="M348" s="1" t="s">
        <v>16</v>
      </c>
      <c r="N348" s="2" t="s">
        <v>17</v>
      </c>
      <c r="O348" s="2" t="s">
        <v>18</v>
      </c>
      <c r="P348" s="2" t="s">
        <v>19</v>
      </c>
      <c r="Q348" s="2" t="s">
        <v>20</v>
      </c>
      <c r="R348" s="3" t="s">
        <v>21</v>
      </c>
    </row>
    <row r="349" spans="1:18" x14ac:dyDescent="0.25">
      <c r="A349" s="182">
        <v>2</v>
      </c>
      <c r="B349" s="238" t="s">
        <v>139</v>
      </c>
      <c r="C349" s="171" t="s">
        <v>128</v>
      </c>
      <c r="D349" s="172">
        <f t="shared" ref="D349:R349" si="66">SUM(D350:D353)</f>
        <v>1.0449999999999999</v>
      </c>
      <c r="E349" s="172">
        <f t="shared" si="66"/>
        <v>10.136000000000001</v>
      </c>
      <c r="F349" s="172">
        <f t="shared" si="66"/>
        <v>5.5519999999999996</v>
      </c>
      <c r="G349" s="172">
        <f t="shared" si="66"/>
        <v>118.94</v>
      </c>
      <c r="H349" s="173">
        <f t="shared" si="66"/>
        <v>3.3000000000000002E-2</v>
      </c>
      <c r="I349" s="173">
        <f t="shared" si="66"/>
        <v>3.7999999999999999E-2</v>
      </c>
      <c r="J349" s="173">
        <f t="shared" si="66"/>
        <v>52.533999999999999</v>
      </c>
      <c r="K349" s="173">
        <f t="shared" si="66"/>
        <v>0.52200000000000002</v>
      </c>
      <c r="L349" s="173">
        <f t="shared" si="66"/>
        <v>1.105</v>
      </c>
      <c r="M349" s="173">
        <f t="shared" si="66"/>
        <v>35.659999999999997</v>
      </c>
      <c r="N349" s="173">
        <f t="shared" si="66"/>
        <v>2E-3</v>
      </c>
      <c r="O349" s="173">
        <f t="shared" si="66"/>
        <v>18.080000000000002</v>
      </c>
      <c r="P349" s="173">
        <f t="shared" si="66"/>
        <v>0</v>
      </c>
      <c r="Q349" s="173">
        <f t="shared" si="66"/>
        <v>28.900000000000002</v>
      </c>
      <c r="R349" s="174">
        <f t="shared" si="66"/>
        <v>0.86199999999999988</v>
      </c>
    </row>
    <row r="350" spans="1:18" x14ac:dyDescent="0.25">
      <c r="A350" s="98"/>
      <c r="B350" s="5" t="s">
        <v>48</v>
      </c>
      <c r="C350" s="5" t="s">
        <v>71</v>
      </c>
      <c r="D350" s="5">
        <v>0.72399999999999998</v>
      </c>
      <c r="E350" s="162">
        <v>0.04</v>
      </c>
      <c r="F350" s="5">
        <v>1.88</v>
      </c>
      <c r="G350" s="5">
        <v>11.2</v>
      </c>
      <c r="H350" s="5">
        <v>1.2E-2</v>
      </c>
      <c r="I350" s="5">
        <v>1.6E-2</v>
      </c>
      <c r="J350" s="5">
        <v>18</v>
      </c>
      <c r="K350" s="5">
        <v>1E-3</v>
      </c>
      <c r="L350" s="5">
        <v>0.04</v>
      </c>
      <c r="M350" s="5">
        <v>19.2</v>
      </c>
      <c r="N350" s="51">
        <v>1E-3</v>
      </c>
      <c r="O350" s="51">
        <v>6.4</v>
      </c>
      <c r="P350" s="51">
        <v>0</v>
      </c>
      <c r="Q350" s="51">
        <v>12.4</v>
      </c>
      <c r="R350" s="99">
        <v>0.24</v>
      </c>
    </row>
    <row r="351" spans="1:18" x14ac:dyDescent="0.25">
      <c r="A351" s="98"/>
      <c r="B351" s="5" t="s">
        <v>141</v>
      </c>
      <c r="C351" s="28" t="s">
        <v>247</v>
      </c>
      <c r="D351" s="5">
        <v>0.08</v>
      </c>
      <c r="E351" s="5">
        <v>0.08</v>
      </c>
      <c r="F351" s="5">
        <v>1.8</v>
      </c>
      <c r="G351" s="5">
        <v>9</v>
      </c>
      <c r="H351" s="5">
        <v>6.0000000000000001E-3</v>
      </c>
      <c r="I351" s="5">
        <v>4.0000000000000001E-3</v>
      </c>
      <c r="J351" s="5">
        <v>33</v>
      </c>
      <c r="K351" s="5">
        <v>1E-3</v>
      </c>
      <c r="L351" s="5">
        <v>0.04</v>
      </c>
      <c r="M351" s="5">
        <v>3.2</v>
      </c>
      <c r="N351" s="51">
        <v>0</v>
      </c>
      <c r="O351" s="51">
        <v>1.8</v>
      </c>
      <c r="P351" s="51">
        <v>0</v>
      </c>
      <c r="Q351" s="51">
        <v>2.2000000000000002</v>
      </c>
      <c r="R351" s="99">
        <v>0.44</v>
      </c>
    </row>
    <row r="352" spans="1:18" x14ac:dyDescent="0.25">
      <c r="A352" s="98"/>
      <c r="B352" s="5" t="s">
        <v>30</v>
      </c>
      <c r="C352" s="5" t="s">
        <v>248</v>
      </c>
      <c r="D352" s="50">
        <v>0.24099999999999999</v>
      </c>
      <c r="E352" s="50">
        <v>2.5999999999999999E-2</v>
      </c>
      <c r="F352" s="50">
        <v>1.8720000000000001</v>
      </c>
      <c r="G352" s="50">
        <v>8.84</v>
      </c>
      <c r="H352" s="63">
        <v>1.4999999999999999E-2</v>
      </c>
      <c r="I352" s="63">
        <v>1.7999999999999999E-2</v>
      </c>
      <c r="J352" s="63">
        <v>1.534</v>
      </c>
      <c r="K352" s="63">
        <v>0.52</v>
      </c>
      <c r="L352" s="63">
        <v>0.104</v>
      </c>
      <c r="M352" s="63">
        <v>13.26</v>
      </c>
      <c r="N352" s="64">
        <v>1E-3</v>
      </c>
      <c r="O352" s="64">
        <v>9.8800000000000008</v>
      </c>
      <c r="P352" s="64">
        <v>0</v>
      </c>
      <c r="Q352" s="64">
        <v>14.3</v>
      </c>
      <c r="R352" s="65">
        <v>0.182</v>
      </c>
    </row>
    <row r="353" spans="1:18" x14ac:dyDescent="0.25">
      <c r="A353" s="98"/>
      <c r="B353" s="5" t="s">
        <v>24</v>
      </c>
      <c r="C353" s="160" t="s">
        <v>205</v>
      </c>
      <c r="D353" s="50">
        <v>0</v>
      </c>
      <c r="E353" s="50">
        <v>9.99</v>
      </c>
      <c r="F353" s="50">
        <v>0</v>
      </c>
      <c r="G353" s="50">
        <v>89.9</v>
      </c>
      <c r="H353" s="50">
        <v>0</v>
      </c>
      <c r="I353" s="50">
        <v>0</v>
      </c>
      <c r="J353" s="50">
        <v>0</v>
      </c>
      <c r="K353" s="50">
        <v>0</v>
      </c>
      <c r="L353" s="50">
        <v>0.92100000000000004</v>
      </c>
      <c r="M353" s="50">
        <v>0</v>
      </c>
      <c r="N353" s="50">
        <v>0</v>
      </c>
      <c r="O353" s="50">
        <v>0</v>
      </c>
      <c r="P353" s="50">
        <v>0</v>
      </c>
      <c r="Q353" s="50">
        <v>0</v>
      </c>
      <c r="R353" s="121">
        <v>0</v>
      </c>
    </row>
    <row r="354" spans="1:18" ht="28.5" x14ac:dyDescent="0.25">
      <c r="A354" s="23" t="s">
        <v>27</v>
      </c>
      <c r="B354" s="229" t="s">
        <v>184</v>
      </c>
      <c r="C354" s="96" t="s">
        <v>185</v>
      </c>
      <c r="D354" s="106">
        <f t="shared" ref="D354:R354" si="67">SUM(D355:D360)</f>
        <v>11.743</v>
      </c>
      <c r="E354" s="106">
        <f t="shared" si="67"/>
        <v>0.8</v>
      </c>
      <c r="F354" s="106">
        <f t="shared" si="67"/>
        <v>23.540000000000003</v>
      </c>
      <c r="G354" s="106">
        <f t="shared" si="67"/>
        <v>147.69999999999999</v>
      </c>
      <c r="H354" s="106">
        <f t="shared" si="67"/>
        <v>0.33100000000000002</v>
      </c>
      <c r="I354" s="106">
        <f t="shared" si="67"/>
        <v>0.66200000000000003</v>
      </c>
      <c r="J354" s="106">
        <f t="shared" si="67"/>
        <v>11.59</v>
      </c>
      <c r="K354" s="106">
        <f t="shared" si="67"/>
        <v>0.20100000000000001</v>
      </c>
      <c r="L354" s="106">
        <f t="shared" si="67"/>
        <v>0.14000000000000001</v>
      </c>
      <c r="M354" s="106">
        <f t="shared" si="67"/>
        <v>34.200000000000003</v>
      </c>
      <c r="N354" s="106">
        <f t="shared" si="67"/>
        <v>2E-3</v>
      </c>
      <c r="O354" s="106">
        <f t="shared" si="67"/>
        <v>71.900000000000006</v>
      </c>
      <c r="P354" s="106">
        <f t="shared" si="67"/>
        <v>3.0000000000000001E-3</v>
      </c>
      <c r="Q354" s="106">
        <f t="shared" si="67"/>
        <v>133.30000000000001</v>
      </c>
      <c r="R354" s="108">
        <f t="shared" si="67"/>
        <v>2.7700000000000005</v>
      </c>
    </row>
    <row r="355" spans="1:18" x14ac:dyDescent="0.25">
      <c r="A355" s="98"/>
      <c r="B355" s="5" t="s">
        <v>28</v>
      </c>
      <c r="C355" s="28" t="s">
        <v>186</v>
      </c>
      <c r="D355" s="63">
        <v>1</v>
      </c>
      <c r="E355" s="63">
        <v>0.2</v>
      </c>
      <c r="F355" s="63">
        <v>8.15</v>
      </c>
      <c r="G355" s="63">
        <v>38.5</v>
      </c>
      <c r="H355" s="63">
        <v>0.06</v>
      </c>
      <c r="I355" s="63">
        <v>0.35</v>
      </c>
      <c r="J355" s="63">
        <v>10</v>
      </c>
      <c r="K355" s="63">
        <v>1E-3</v>
      </c>
      <c r="L355" s="63">
        <v>0.05</v>
      </c>
      <c r="M355" s="63">
        <v>2</v>
      </c>
      <c r="N355" s="64">
        <v>2E-3</v>
      </c>
      <c r="O355" s="64">
        <v>11.5</v>
      </c>
      <c r="P355" s="64">
        <v>0</v>
      </c>
      <c r="Q355" s="64">
        <v>29</v>
      </c>
      <c r="R355" s="65">
        <v>0.45</v>
      </c>
    </row>
    <row r="356" spans="1:18" x14ac:dyDescent="0.25">
      <c r="A356" s="98"/>
      <c r="B356" s="5" t="s">
        <v>23</v>
      </c>
      <c r="C356" s="72" t="s">
        <v>187</v>
      </c>
      <c r="D356" s="63">
        <v>0.14000000000000001</v>
      </c>
      <c r="E356" s="63">
        <v>0</v>
      </c>
      <c r="F356" s="63">
        <v>0.91</v>
      </c>
      <c r="G356" s="63">
        <v>4</v>
      </c>
      <c r="H356" s="63">
        <v>4.0000000000000001E-3</v>
      </c>
      <c r="I356" s="63">
        <v>2E-3</v>
      </c>
      <c r="J356" s="63">
        <v>1</v>
      </c>
      <c r="K356" s="63">
        <v>0</v>
      </c>
      <c r="L356" s="63">
        <v>0.02</v>
      </c>
      <c r="M356" s="63">
        <v>3.1</v>
      </c>
      <c r="N356" s="64">
        <v>0</v>
      </c>
      <c r="O356" s="64">
        <v>1.4</v>
      </c>
      <c r="P356" s="64">
        <v>0</v>
      </c>
      <c r="Q356" s="64">
        <v>5.8</v>
      </c>
      <c r="R356" s="65">
        <v>0.08</v>
      </c>
    </row>
    <row r="357" spans="1:18" x14ac:dyDescent="0.25">
      <c r="A357" s="98"/>
      <c r="B357" s="5" t="s">
        <v>30</v>
      </c>
      <c r="C357" s="72" t="s">
        <v>188</v>
      </c>
      <c r="D357" s="63">
        <v>9.2999999999999999E-2</v>
      </c>
      <c r="E357" s="63">
        <v>0.01</v>
      </c>
      <c r="F357" s="63">
        <v>0.72</v>
      </c>
      <c r="G357" s="63">
        <v>3.4</v>
      </c>
      <c r="H357" s="63">
        <v>6.0000000000000001E-3</v>
      </c>
      <c r="I357" s="63">
        <v>7.0000000000000001E-3</v>
      </c>
      <c r="J357" s="63">
        <v>0.59</v>
      </c>
      <c r="K357" s="63">
        <v>0.2</v>
      </c>
      <c r="L357" s="63">
        <v>0.04</v>
      </c>
      <c r="M357" s="63">
        <v>5.0999999999999996</v>
      </c>
      <c r="N357" s="64">
        <v>0</v>
      </c>
      <c r="O357" s="64">
        <v>38</v>
      </c>
      <c r="P357" s="64">
        <v>0</v>
      </c>
      <c r="Q357" s="64">
        <v>5.5</v>
      </c>
      <c r="R357" s="65">
        <v>7.0000000000000007E-2</v>
      </c>
    </row>
    <row r="358" spans="1:18" x14ac:dyDescent="0.25">
      <c r="A358" s="98"/>
      <c r="B358" s="5" t="s">
        <v>35</v>
      </c>
      <c r="C358" s="28" t="s">
        <v>189</v>
      </c>
      <c r="D358" s="63">
        <v>4.5999999999999996</v>
      </c>
      <c r="E358" s="63">
        <v>0.32</v>
      </c>
      <c r="F358" s="63">
        <v>10.16</v>
      </c>
      <c r="G358" s="63">
        <v>62.8</v>
      </c>
      <c r="H358" s="63">
        <v>0.16200000000000001</v>
      </c>
      <c r="I358" s="63">
        <v>0.03</v>
      </c>
      <c r="J358" s="63">
        <v>0</v>
      </c>
      <c r="K358" s="63">
        <v>0</v>
      </c>
      <c r="L358" s="63">
        <v>0</v>
      </c>
      <c r="M358" s="63">
        <v>0</v>
      </c>
      <c r="N358" s="63">
        <v>0</v>
      </c>
      <c r="O358" s="63">
        <v>0</v>
      </c>
      <c r="P358" s="63">
        <v>0</v>
      </c>
      <c r="Q358" s="63">
        <v>0</v>
      </c>
      <c r="R358" s="65">
        <v>1.36</v>
      </c>
    </row>
    <row r="359" spans="1:18" x14ac:dyDescent="0.25">
      <c r="A359" s="98"/>
      <c r="B359" s="5" t="s">
        <v>190</v>
      </c>
      <c r="C359" s="28" t="s">
        <v>191</v>
      </c>
      <c r="D359" s="63">
        <v>5.91</v>
      </c>
      <c r="E359" s="63">
        <v>0.27</v>
      </c>
      <c r="F359" s="63">
        <v>3.6</v>
      </c>
      <c r="G359" s="63">
        <v>39</v>
      </c>
      <c r="H359" s="63">
        <v>9.9000000000000005E-2</v>
      </c>
      <c r="I359" s="63">
        <v>0.27300000000000002</v>
      </c>
      <c r="J359" s="63">
        <v>0</v>
      </c>
      <c r="K359" s="63">
        <v>0</v>
      </c>
      <c r="L359" s="63">
        <v>0.03</v>
      </c>
      <c r="M359" s="63">
        <v>24</v>
      </c>
      <c r="N359" s="64">
        <v>0</v>
      </c>
      <c r="O359" s="64">
        <v>21</v>
      </c>
      <c r="P359" s="64">
        <v>3.0000000000000001E-3</v>
      </c>
      <c r="Q359" s="64">
        <v>93</v>
      </c>
      <c r="R359" s="65">
        <v>0.81</v>
      </c>
    </row>
    <row r="360" spans="1:18" x14ac:dyDescent="0.25">
      <c r="A360" s="98"/>
      <c r="B360" s="5" t="s">
        <v>25</v>
      </c>
      <c r="C360" s="28" t="s">
        <v>79</v>
      </c>
      <c r="D360" s="63">
        <v>0</v>
      </c>
      <c r="E360" s="63">
        <v>0</v>
      </c>
      <c r="F360" s="63">
        <v>0</v>
      </c>
      <c r="G360" s="63">
        <v>0</v>
      </c>
      <c r="H360" s="63">
        <v>0</v>
      </c>
      <c r="I360" s="63">
        <v>0</v>
      </c>
      <c r="J360" s="63">
        <v>0</v>
      </c>
      <c r="K360" s="63">
        <v>0</v>
      </c>
      <c r="L360" s="63">
        <v>0</v>
      </c>
      <c r="M360" s="63">
        <v>0</v>
      </c>
      <c r="N360" s="63">
        <v>0</v>
      </c>
      <c r="O360" s="63">
        <v>0</v>
      </c>
      <c r="P360" s="63">
        <v>0</v>
      </c>
      <c r="Q360" s="63">
        <v>0</v>
      </c>
      <c r="R360" s="65">
        <v>0</v>
      </c>
    </row>
    <row r="361" spans="1:18" ht="28.5" x14ac:dyDescent="0.25">
      <c r="A361" s="23" t="s">
        <v>154</v>
      </c>
      <c r="B361" s="229" t="s">
        <v>155</v>
      </c>
      <c r="C361" s="96" t="s">
        <v>128</v>
      </c>
      <c r="D361" s="157">
        <f t="shared" ref="D361:R361" si="68">SUM(D362:D369)</f>
        <v>11.92</v>
      </c>
      <c r="E361" s="157">
        <f t="shared" si="68"/>
        <v>8.81</v>
      </c>
      <c r="F361" s="157">
        <f t="shared" si="68"/>
        <v>8.61</v>
      </c>
      <c r="G361" s="157">
        <f t="shared" si="68"/>
        <v>163.08000000000001</v>
      </c>
      <c r="H361" s="157">
        <f t="shared" si="68"/>
        <v>7.2999999999999995E-2</v>
      </c>
      <c r="I361" s="157">
        <f t="shared" si="68"/>
        <v>0.13800000000000001</v>
      </c>
      <c r="J361" s="157">
        <f t="shared" si="68"/>
        <v>2.69</v>
      </c>
      <c r="K361" s="157">
        <f t="shared" si="68"/>
        <v>2.7000000000000003E-2</v>
      </c>
      <c r="L361" s="157">
        <f t="shared" si="68"/>
        <v>0.47700000000000004</v>
      </c>
      <c r="M361" s="157">
        <f t="shared" si="68"/>
        <v>51.381999999999998</v>
      </c>
      <c r="N361" s="157">
        <f t="shared" si="68"/>
        <v>7.0000000000000001E-3</v>
      </c>
      <c r="O361" s="157">
        <f t="shared" si="68"/>
        <v>23.15</v>
      </c>
      <c r="P361" s="157">
        <f t="shared" si="68"/>
        <v>1E-3</v>
      </c>
      <c r="Q361" s="157">
        <f t="shared" si="68"/>
        <v>147.41000000000003</v>
      </c>
      <c r="R361" s="158">
        <f t="shared" si="68"/>
        <v>1.7729999999999999</v>
      </c>
    </row>
    <row r="362" spans="1:18" x14ac:dyDescent="0.25">
      <c r="A362" s="98"/>
      <c r="B362" s="5" t="s">
        <v>41</v>
      </c>
      <c r="C362" s="160" t="s">
        <v>156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99">
        <v>0</v>
      </c>
    </row>
    <row r="363" spans="1:18" x14ac:dyDescent="0.25">
      <c r="A363" s="98"/>
      <c r="B363" s="5" t="s">
        <v>47</v>
      </c>
      <c r="C363" s="160" t="s">
        <v>250</v>
      </c>
      <c r="D363" s="5">
        <v>0.32</v>
      </c>
      <c r="E363" s="5">
        <v>0.05</v>
      </c>
      <c r="F363" s="5">
        <v>1.89</v>
      </c>
      <c r="G363" s="5">
        <v>9.43</v>
      </c>
      <c r="H363" s="5">
        <v>1.0999999999999999E-2</v>
      </c>
      <c r="I363" s="5">
        <v>6.0000000000000001E-3</v>
      </c>
      <c r="J363" s="5">
        <v>2.2999999999999998</v>
      </c>
      <c r="K363" s="5">
        <v>0</v>
      </c>
      <c r="L363" s="5">
        <v>2.3E-2</v>
      </c>
      <c r="M363" s="5">
        <v>7.13</v>
      </c>
      <c r="N363" s="51">
        <v>1E-3</v>
      </c>
      <c r="O363" s="51">
        <v>3.22</v>
      </c>
      <c r="P363" s="51">
        <v>0</v>
      </c>
      <c r="Q363" s="51">
        <v>13.34</v>
      </c>
      <c r="R363" s="99">
        <v>0.184</v>
      </c>
    </row>
    <row r="364" spans="1:18" x14ac:dyDescent="0.25">
      <c r="A364" s="98"/>
      <c r="B364" s="5" t="s">
        <v>93</v>
      </c>
      <c r="C364" s="160" t="s">
        <v>251</v>
      </c>
      <c r="D364" s="5">
        <v>0.62</v>
      </c>
      <c r="E364" s="5">
        <v>0.08</v>
      </c>
      <c r="F364" s="5">
        <v>3.57</v>
      </c>
      <c r="G364" s="5">
        <v>18.71</v>
      </c>
      <c r="H364" s="5">
        <v>1.4999999999999999E-2</v>
      </c>
      <c r="I364" s="5">
        <v>6.0000000000000001E-3</v>
      </c>
      <c r="J364" s="5">
        <v>0</v>
      </c>
      <c r="K364" s="5">
        <v>0</v>
      </c>
      <c r="L364" s="5">
        <v>0.16900000000000001</v>
      </c>
      <c r="M364" s="5">
        <v>2.1619999999999999</v>
      </c>
      <c r="N364" s="51">
        <v>0</v>
      </c>
      <c r="O364" s="51">
        <v>4.1360000000000001</v>
      </c>
      <c r="P364" s="51">
        <v>0</v>
      </c>
      <c r="Q364" s="51">
        <v>10.81</v>
      </c>
      <c r="R364" s="99">
        <v>0.188</v>
      </c>
    </row>
    <row r="365" spans="1:18" x14ac:dyDescent="0.25">
      <c r="A365" s="98"/>
      <c r="B365" s="5" t="s">
        <v>45</v>
      </c>
      <c r="C365" s="160" t="s">
        <v>252</v>
      </c>
      <c r="D365" s="5">
        <v>0.03</v>
      </c>
      <c r="E365" s="5">
        <v>1.41</v>
      </c>
      <c r="F365" s="5">
        <v>0.04</v>
      </c>
      <c r="G365" s="5">
        <v>13.02</v>
      </c>
      <c r="H365" s="5">
        <v>0</v>
      </c>
      <c r="I365" s="5">
        <v>3.0000000000000001E-3</v>
      </c>
      <c r="J365" s="5">
        <v>0</v>
      </c>
      <c r="K365" s="5">
        <v>0.01</v>
      </c>
      <c r="L365" s="5">
        <v>2.3E-2</v>
      </c>
      <c r="M365" s="5">
        <v>0.55200000000000005</v>
      </c>
      <c r="N365" s="51">
        <v>0</v>
      </c>
      <c r="O365" s="51">
        <v>1.0999999999999999E-2</v>
      </c>
      <c r="P365" s="51">
        <v>0</v>
      </c>
      <c r="Q365" s="51">
        <v>0.69</v>
      </c>
      <c r="R365" s="99">
        <v>5.0000000000000001E-3</v>
      </c>
    </row>
    <row r="366" spans="1:18" x14ac:dyDescent="0.25">
      <c r="A366" s="98"/>
      <c r="B366" s="5" t="s">
        <v>33</v>
      </c>
      <c r="C366" s="160" t="s">
        <v>253</v>
      </c>
      <c r="D366" s="5">
        <v>9.8000000000000007</v>
      </c>
      <c r="E366" s="5">
        <v>4.8</v>
      </c>
      <c r="F366" s="5">
        <v>0</v>
      </c>
      <c r="G366" s="5">
        <v>82.32</v>
      </c>
      <c r="H366" s="5">
        <v>2.9000000000000001E-2</v>
      </c>
      <c r="I366" s="5">
        <v>7.2999999999999995E-2</v>
      </c>
      <c r="J366" s="5">
        <v>0</v>
      </c>
      <c r="K366" s="5">
        <v>0</v>
      </c>
      <c r="L366" s="5">
        <v>0.19600000000000001</v>
      </c>
      <c r="M366" s="5">
        <v>4.41</v>
      </c>
      <c r="N366" s="51">
        <v>3.0000000000000001E-3</v>
      </c>
      <c r="O366" s="51">
        <v>10.78</v>
      </c>
      <c r="P366" s="51">
        <v>0</v>
      </c>
      <c r="Q366" s="51">
        <v>92.12</v>
      </c>
      <c r="R366" s="99">
        <v>1.323</v>
      </c>
    </row>
    <row r="367" spans="1:18" x14ac:dyDescent="0.25">
      <c r="A367" s="98"/>
      <c r="B367" s="5" t="s">
        <v>39</v>
      </c>
      <c r="C367" s="160" t="s">
        <v>222</v>
      </c>
      <c r="D367" s="5">
        <v>0.25</v>
      </c>
      <c r="E367" s="5">
        <v>0.03</v>
      </c>
      <c r="F367" s="5">
        <v>1.66</v>
      </c>
      <c r="G367" s="5">
        <v>8.02</v>
      </c>
      <c r="H367" s="5">
        <v>6.0000000000000001E-3</v>
      </c>
      <c r="I367" s="5">
        <v>2E-3</v>
      </c>
      <c r="J367" s="5">
        <v>0</v>
      </c>
      <c r="K367" s="5">
        <v>0</v>
      </c>
      <c r="L367" s="5">
        <v>4.2999999999999997E-2</v>
      </c>
      <c r="M367" s="5">
        <v>0.57599999999999996</v>
      </c>
      <c r="N367" s="51">
        <v>0</v>
      </c>
      <c r="O367" s="51">
        <v>0.79200000000000004</v>
      </c>
      <c r="P367" s="51">
        <v>0</v>
      </c>
      <c r="Q367" s="51">
        <v>2.76</v>
      </c>
      <c r="R367" s="99">
        <v>0.05</v>
      </c>
    </row>
    <row r="368" spans="1:18" ht="15.75" customHeight="1" x14ac:dyDescent="0.25">
      <c r="A368" s="98"/>
      <c r="B368" s="5" t="s">
        <v>94</v>
      </c>
      <c r="C368" s="160" t="s">
        <v>59</v>
      </c>
      <c r="D368" s="5">
        <v>0.87</v>
      </c>
      <c r="E368" s="5">
        <v>0.96</v>
      </c>
      <c r="F368" s="5">
        <v>1.41</v>
      </c>
      <c r="G368" s="5">
        <v>18</v>
      </c>
      <c r="H368" s="5">
        <v>1.2E-2</v>
      </c>
      <c r="I368" s="5">
        <v>4.4999999999999998E-2</v>
      </c>
      <c r="J368" s="5">
        <v>0.39</v>
      </c>
      <c r="K368" s="5">
        <v>7.0000000000000001E-3</v>
      </c>
      <c r="L368" s="5">
        <v>0</v>
      </c>
      <c r="M368" s="5">
        <v>36</v>
      </c>
      <c r="N368" s="51">
        <v>3.0000000000000001E-3</v>
      </c>
      <c r="O368" s="51">
        <v>4.2</v>
      </c>
      <c r="P368" s="51">
        <v>1E-3</v>
      </c>
      <c r="Q368" s="51">
        <v>27</v>
      </c>
      <c r="R368" s="99">
        <v>1.7999999999999999E-2</v>
      </c>
    </row>
    <row r="369" spans="1:18" x14ac:dyDescent="0.25">
      <c r="A369" s="98"/>
      <c r="B369" s="5" t="s">
        <v>45</v>
      </c>
      <c r="C369" s="5" t="s">
        <v>222</v>
      </c>
      <c r="D369" s="5">
        <v>0.03</v>
      </c>
      <c r="E369" s="5">
        <v>1.48</v>
      </c>
      <c r="F369" s="5">
        <v>0.04</v>
      </c>
      <c r="G369" s="5">
        <v>13.58</v>
      </c>
      <c r="H369" s="5">
        <v>0</v>
      </c>
      <c r="I369" s="5">
        <v>3.0000000000000001E-3</v>
      </c>
      <c r="J369" s="5">
        <v>0</v>
      </c>
      <c r="K369" s="5">
        <v>0.01</v>
      </c>
      <c r="L369" s="5">
        <v>2.3E-2</v>
      </c>
      <c r="M369" s="5">
        <v>0.55200000000000005</v>
      </c>
      <c r="N369" s="51">
        <v>0</v>
      </c>
      <c r="O369" s="51">
        <v>1.0999999999999999E-2</v>
      </c>
      <c r="P369" s="51">
        <v>0</v>
      </c>
      <c r="Q369" s="51">
        <v>0.69</v>
      </c>
      <c r="R369" s="99">
        <v>5.0000000000000001E-3</v>
      </c>
    </row>
    <row r="370" spans="1:18" ht="28.5" x14ac:dyDescent="0.25">
      <c r="A370" s="23">
        <v>204</v>
      </c>
      <c r="B370" s="229" t="s">
        <v>78</v>
      </c>
      <c r="C370" s="24">
        <v>180</v>
      </c>
      <c r="D370" s="96">
        <f t="shared" ref="D370:R370" si="69">SUM(D371:D374)</f>
        <v>6.04</v>
      </c>
      <c r="E370" s="96">
        <f t="shared" si="69"/>
        <v>7.915</v>
      </c>
      <c r="F370" s="96">
        <f t="shared" si="69"/>
        <v>48.802</v>
      </c>
      <c r="G370" s="96">
        <f t="shared" si="69"/>
        <v>281.10000000000002</v>
      </c>
      <c r="H370" s="96">
        <f t="shared" si="69"/>
        <v>1E-3</v>
      </c>
      <c r="I370" s="96">
        <f t="shared" si="69"/>
        <v>0.01</v>
      </c>
      <c r="J370" s="96">
        <f t="shared" si="69"/>
        <v>0</v>
      </c>
      <c r="K370" s="96">
        <f t="shared" si="69"/>
        <v>2.8000000000000001E-2</v>
      </c>
      <c r="L370" s="96">
        <f t="shared" si="69"/>
        <v>6.3E-2</v>
      </c>
      <c r="M370" s="96">
        <f t="shared" si="69"/>
        <v>1.512</v>
      </c>
      <c r="N370" s="96">
        <f t="shared" si="69"/>
        <v>0</v>
      </c>
      <c r="O370" s="96">
        <f t="shared" si="69"/>
        <v>3.1E-2</v>
      </c>
      <c r="P370" s="96">
        <f t="shared" si="69"/>
        <v>0</v>
      </c>
      <c r="Q370" s="96">
        <f t="shared" si="69"/>
        <v>1.89</v>
      </c>
      <c r="R370" s="97">
        <f t="shared" si="69"/>
        <v>1.2999999999999999E-2</v>
      </c>
    </row>
    <row r="371" spans="1:18" x14ac:dyDescent="0.25">
      <c r="A371" s="98"/>
      <c r="B371" s="5" t="s">
        <v>45</v>
      </c>
      <c r="C371" s="28" t="s">
        <v>288</v>
      </c>
      <c r="D371" s="5">
        <v>4.57</v>
      </c>
      <c r="E371" s="5">
        <v>5.0000000000000001E-3</v>
      </c>
      <c r="F371" s="5">
        <v>8.2000000000000003E-2</v>
      </c>
      <c r="G371" s="5">
        <v>41.7</v>
      </c>
      <c r="H371" s="5">
        <v>1E-3</v>
      </c>
      <c r="I371" s="5">
        <v>0.01</v>
      </c>
      <c r="J371" s="5">
        <v>0</v>
      </c>
      <c r="K371" s="5">
        <v>2.8000000000000001E-2</v>
      </c>
      <c r="L371" s="5">
        <v>6.3E-2</v>
      </c>
      <c r="M371" s="5">
        <v>1.512</v>
      </c>
      <c r="N371" s="51">
        <v>0</v>
      </c>
      <c r="O371" s="51">
        <v>3.1E-2</v>
      </c>
      <c r="P371" s="51">
        <v>0</v>
      </c>
      <c r="Q371" s="51">
        <v>1.89</v>
      </c>
      <c r="R371" s="99">
        <v>1.2999999999999999E-2</v>
      </c>
    </row>
    <row r="372" spans="1:18" x14ac:dyDescent="0.25">
      <c r="A372" s="23"/>
      <c r="B372" s="5" t="s">
        <v>41</v>
      </c>
      <c r="C372" s="28" t="s">
        <v>289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1">
        <v>0</v>
      </c>
      <c r="O372" s="51">
        <v>0</v>
      </c>
      <c r="P372" s="51">
        <v>0</v>
      </c>
      <c r="Q372" s="51">
        <v>0</v>
      </c>
      <c r="R372" s="99">
        <v>0</v>
      </c>
    </row>
    <row r="373" spans="1:18" x14ac:dyDescent="0.25">
      <c r="A373" s="23"/>
      <c r="B373" s="5" t="s">
        <v>137</v>
      </c>
      <c r="C373" s="28" t="s">
        <v>285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1">
        <v>0</v>
      </c>
      <c r="O373" s="51">
        <v>0</v>
      </c>
      <c r="P373" s="51">
        <v>0</v>
      </c>
      <c r="Q373" s="51">
        <v>0</v>
      </c>
      <c r="R373" s="99">
        <v>0</v>
      </c>
    </row>
    <row r="374" spans="1:18" ht="30" x14ac:dyDescent="0.25">
      <c r="A374" s="98"/>
      <c r="B374" s="5" t="s">
        <v>284</v>
      </c>
      <c r="C374" s="28" t="s">
        <v>290</v>
      </c>
      <c r="D374" s="5">
        <v>1.47</v>
      </c>
      <c r="E374" s="5">
        <v>7.91</v>
      </c>
      <c r="F374" s="5">
        <v>48.72</v>
      </c>
      <c r="G374" s="5">
        <v>239.4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1">
        <v>0</v>
      </c>
      <c r="O374" s="51">
        <v>0</v>
      </c>
      <c r="P374" s="51">
        <v>0</v>
      </c>
      <c r="Q374" s="51">
        <v>0</v>
      </c>
      <c r="R374" s="99">
        <v>0</v>
      </c>
    </row>
    <row r="375" spans="1:18" ht="28.5" x14ac:dyDescent="0.25">
      <c r="A375" s="53">
        <v>130</v>
      </c>
      <c r="B375" s="229" t="s">
        <v>264</v>
      </c>
      <c r="C375" s="202" t="s">
        <v>97</v>
      </c>
      <c r="D375" s="101">
        <f>SUM(D376:D376)</f>
        <v>1</v>
      </c>
      <c r="E375" s="101">
        <f t="shared" ref="E375:R375" si="70">SUM(E376:E376)</f>
        <v>0</v>
      </c>
      <c r="F375" s="101">
        <f t="shared" si="70"/>
        <v>18.2</v>
      </c>
      <c r="G375" s="101">
        <f t="shared" si="70"/>
        <v>76</v>
      </c>
      <c r="H375" s="101">
        <f t="shared" si="70"/>
        <v>0.02</v>
      </c>
      <c r="I375" s="101">
        <f t="shared" si="70"/>
        <v>0.02</v>
      </c>
      <c r="J375" s="101">
        <f t="shared" si="70"/>
        <v>4</v>
      </c>
      <c r="K375" s="203">
        <f t="shared" si="70"/>
        <v>0</v>
      </c>
      <c r="L375" s="203">
        <f t="shared" si="70"/>
        <v>0.2</v>
      </c>
      <c r="M375" s="203">
        <f t="shared" si="70"/>
        <v>14</v>
      </c>
      <c r="N375" s="203">
        <f t="shared" si="70"/>
        <v>2E-3</v>
      </c>
      <c r="O375" s="203">
        <f t="shared" si="70"/>
        <v>8</v>
      </c>
      <c r="P375" s="203">
        <f t="shared" si="70"/>
        <v>0</v>
      </c>
      <c r="Q375" s="203">
        <f t="shared" si="70"/>
        <v>14</v>
      </c>
      <c r="R375" s="204">
        <f t="shared" si="70"/>
        <v>0.6</v>
      </c>
    </row>
    <row r="376" spans="1:18" ht="15.75" x14ac:dyDescent="0.25">
      <c r="A376" s="144"/>
      <c r="B376" s="5" t="s">
        <v>265</v>
      </c>
      <c r="C376" s="178" t="s">
        <v>54</v>
      </c>
      <c r="D376" s="205">
        <v>1</v>
      </c>
      <c r="E376" s="205">
        <v>0</v>
      </c>
      <c r="F376" s="205">
        <v>18.2</v>
      </c>
      <c r="G376" s="205">
        <v>76</v>
      </c>
      <c r="H376" s="205">
        <v>0.02</v>
      </c>
      <c r="I376" s="205">
        <v>0.02</v>
      </c>
      <c r="J376" s="205">
        <v>4</v>
      </c>
      <c r="K376" s="81">
        <v>0</v>
      </c>
      <c r="L376" s="81">
        <v>0.2</v>
      </c>
      <c r="M376" s="81">
        <v>14</v>
      </c>
      <c r="N376" s="82">
        <v>2E-3</v>
      </c>
      <c r="O376" s="82">
        <v>8</v>
      </c>
      <c r="P376" s="82">
        <v>0</v>
      </c>
      <c r="Q376" s="82">
        <v>14</v>
      </c>
      <c r="R376" s="83">
        <v>0.6</v>
      </c>
    </row>
    <row r="377" spans="1:18" x14ac:dyDescent="0.25">
      <c r="A377" s="41"/>
      <c r="B377" s="6" t="s">
        <v>55</v>
      </c>
      <c r="C377" s="28" t="s">
        <v>56</v>
      </c>
      <c r="D377" s="63">
        <v>0</v>
      </c>
      <c r="E377" s="63">
        <v>0</v>
      </c>
      <c r="F377" s="63">
        <v>2.5</v>
      </c>
      <c r="G377" s="63">
        <v>9.76</v>
      </c>
      <c r="H377" s="63">
        <v>0</v>
      </c>
      <c r="I377" s="63">
        <v>0</v>
      </c>
      <c r="J377" s="63">
        <v>0</v>
      </c>
      <c r="K377" s="63">
        <v>0</v>
      </c>
      <c r="L377" s="63">
        <v>0</v>
      </c>
      <c r="M377" s="63">
        <v>0</v>
      </c>
      <c r="N377" s="63">
        <v>0</v>
      </c>
      <c r="O377" s="63">
        <v>0</v>
      </c>
      <c r="P377" s="63">
        <v>0</v>
      </c>
      <c r="Q377" s="63">
        <v>0</v>
      </c>
      <c r="R377" s="65">
        <v>0</v>
      </c>
    </row>
    <row r="378" spans="1:18" x14ac:dyDescent="0.25">
      <c r="A378" s="23">
        <v>11</v>
      </c>
      <c r="B378" s="229" t="s">
        <v>57</v>
      </c>
      <c r="C378" s="24">
        <v>30</v>
      </c>
      <c r="D378" s="25">
        <f>SUM(D379)</f>
        <v>1.98</v>
      </c>
      <c r="E378" s="25">
        <f t="shared" ref="E378:R378" si="71">SUM(E379)</f>
        <v>0.36</v>
      </c>
      <c r="F378" s="25">
        <f t="shared" si="71"/>
        <v>10.8</v>
      </c>
      <c r="G378" s="25">
        <f t="shared" si="71"/>
        <v>54.3</v>
      </c>
      <c r="H378" s="25">
        <f t="shared" si="71"/>
        <v>5.3999999999999999E-2</v>
      </c>
      <c r="I378" s="25">
        <f t="shared" si="71"/>
        <v>2.4E-2</v>
      </c>
      <c r="J378" s="25">
        <f t="shared" si="71"/>
        <v>0</v>
      </c>
      <c r="K378" s="26">
        <f t="shared" si="71"/>
        <v>0</v>
      </c>
      <c r="L378" s="26">
        <f t="shared" si="71"/>
        <v>0</v>
      </c>
      <c r="M378" s="26">
        <f t="shared" si="71"/>
        <v>0</v>
      </c>
      <c r="N378" s="26">
        <f t="shared" si="71"/>
        <v>0</v>
      </c>
      <c r="O378" s="26">
        <f t="shared" si="71"/>
        <v>0</v>
      </c>
      <c r="P378" s="26">
        <f t="shared" si="71"/>
        <v>0</v>
      </c>
      <c r="Q378" s="26">
        <f t="shared" si="71"/>
        <v>0</v>
      </c>
      <c r="R378" s="27">
        <f t="shared" si="71"/>
        <v>0</v>
      </c>
    </row>
    <row r="379" spans="1:18" x14ac:dyDescent="0.25">
      <c r="A379" s="23"/>
      <c r="B379" s="5" t="s">
        <v>58</v>
      </c>
      <c r="C379" s="28" t="s">
        <v>59</v>
      </c>
      <c r="D379" s="29">
        <v>1.98</v>
      </c>
      <c r="E379" s="29">
        <v>0.36</v>
      </c>
      <c r="F379" s="29">
        <v>10.8</v>
      </c>
      <c r="G379" s="29">
        <v>54.3</v>
      </c>
      <c r="H379" s="29">
        <v>5.3999999999999999E-2</v>
      </c>
      <c r="I379" s="29">
        <v>2.4E-2</v>
      </c>
      <c r="J379" s="29">
        <v>0</v>
      </c>
      <c r="K379" s="47">
        <v>0</v>
      </c>
      <c r="L379" s="47">
        <v>0</v>
      </c>
      <c r="M379" s="47">
        <v>0</v>
      </c>
      <c r="N379" s="47">
        <v>0</v>
      </c>
      <c r="O379" s="47">
        <v>0</v>
      </c>
      <c r="P379" s="47">
        <v>0</v>
      </c>
      <c r="Q379" s="47">
        <v>0</v>
      </c>
      <c r="R379" s="122">
        <v>0</v>
      </c>
    </row>
    <row r="380" spans="1:18" x14ac:dyDescent="0.25">
      <c r="A380" s="23">
        <v>10</v>
      </c>
      <c r="B380" s="229" t="s">
        <v>42</v>
      </c>
      <c r="C380" s="30" t="s">
        <v>60</v>
      </c>
      <c r="D380" s="25">
        <f>SUM(D381)</f>
        <v>3.16</v>
      </c>
      <c r="E380" s="25">
        <f t="shared" ref="E380:Q380" si="72">SUM(E381)</f>
        <v>0.4</v>
      </c>
      <c r="F380" s="25">
        <f t="shared" si="72"/>
        <v>19.32</v>
      </c>
      <c r="G380" s="25">
        <f t="shared" si="72"/>
        <v>94</v>
      </c>
      <c r="H380" s="25">
        <f t="shared" si="72"/>
        <v>6.4000000000000001E-2</v>
      </c>
      <c r="I380" s="25">
        <f t="shared" si="72"/>
        <v>2.4E-2</v>
      </c>
      <c r="J380" s="25">
        <f t="shared" si="72"/>
        <v>0</v>
      </c>
      <c r="K380" s="25">
        <f t="shared" si="72"/>
        <v>0</v>
      </c>
      <c r="L380" s="25">
        <f t="shared" si="72"/>
        <v>0.52</v>
      </c>
      <c r="M380" s="25">
        <f t="shared" si="72"/>
        <v>9.1999999999999993</v>
      </c>
      <c r="N380" s="25">
        <f t="shared" si="72"/>
        <v>1E-3</v>
      </c>
      <c r="O380" s="25">
        <f t="shared" si="72"/>
        <v>13.2</v>
      </c>
      <c r="P380" s="25">
        <f t="shared" si="72"/>
        <v>2E-3</v>
      </c>
      <c r="Q380" s="25">
        <f t="shared" si="72"/>
        <v>34.799999999999997</v>
      </c>
      <c r="R380" s="31">
        <f>SUM(R381)</f>
        <v>0.8</v>
      </c>
    </row>
    <row r="381" spans="1:18" ht="15.75" thickBot="1" x14ac:dyDescent="0.3">
      <c r="A381" s="32"/>
      <c r="B381" s="230" t="s">
        <v>42</v>
      </c>
      <c r="C381" s="33" t="s">
        <v>61</v>
      </c>
      <c r="D381" s="34">
        <v>3.16</v>
      </c>
      <c r="E381" s="34">
        <v>0.4</v>
      </c>
      <c r="F381" s="34">
        <v>19.32</v>
      </c>
      <c r="G381" s="34">
        <v>94</v>
      </c>
      <c r="H381" s="34">
        <v>6.4000000000000001E-2</v>
      </c>
      <c r="I381" s="34">
        <v>2.4E-2</v>
      </c>
      <c r="J381" s="34">
        <v>0</v>
      </c>
      <c r="K381" s="34">
        <v>0</v>
      </c>
      <c r="L381" s="34">
        <v>0.52</v>
      </c>
      <c r="M381" s="34">
        <v>9.1999999999999993</v>
      </c>
      <c r="N381" s="35">
        <v>1E-3</v>
      </c>
      <c r="O381" s="35">
        <v>13.2</v>
      </c>
      <c r="P381" s="35">
        <v>2E-3</v>
      </c>
      <c r="Q381" s="35">
        <v>34.799999999999997</v>
      </c>
      <c r="R381" s="36">
        <v>0.8</v>
      </c>
    </row>
    <row r="382" spans="1:18" ht="16.5" thickBot="1" x14ac:dyDescent="0.3">
      <c r="A382" s="266" t="s">
        <v>62</v>
      </c>
      <c r="B382" s="267"/>
      <c r="C382" s="268"/>
      <c r="D382" s="138">
        <f t="shared" ref="D382:R382" si="73">SUM(D349,D354,D361,D370,D375,D378,D380,)</f>
        <v>36.887999999999991</v>
      </c>
      <c r="E382" s="138">
        <f t="shared" si="73"/>
        <v>28.420999999999999</v>
      </c>
      <c r="F382" s="138">
        <f t="shared" si="73"/>
        <v>134.82399999999998</v>
      </c>
      <c r="G382" s="138">
        <f t="shared" si="73"/>
        <v>935.12</v>
      </c>
      <c r="H382" s="138">
        <f t="shared" si="73"/>
        <v>0.57600000000000007</v>
      </c>
      <c r="I382" s="138">
        <f t="shared" si="73"/>
        <v>0.91600000000000015</v>
      </c>
      <c r="J382" s="138">
        <f t="shared" si="73"/>
        <v>70.813999999999993</v>
      </c>
      <c r="K382" s="138">
        <f t="shared" si="73"/>
        <v>0.77800000000000014</v>
      </c>
      <c r="L382" s="138">
        <f t="shared" si="73"/>
        <v>2.5049999999999999</v>
      </c>
      <c r="M382" s="138">
        <f t="shared" si="73"/>
        <v>145.95399999999998</v>
      </c>
      <c r="N382" s="138">
        <f t="shared" si="73"/>
        <v>1.3999999999999999E-2</v>
      </c>
      <c r="O382" s="138">
        <f t="shared" si="73"/>
        <v>134.36099999999999</v>
      </c>
      <c r="P382" s="138">
        <f t="shared" si="73"/>
        <v>6.0000000000000001E-3</v>
      </c>
      <c r="Q382" s="138">
        <f t="shared" si="73"/>
        <v>360.3</v>
      </c>
      <c r="R382" s="138">
        <f t="shared" si="73"/>
        <v>6.8179999999999996</v>
      </c>
    </row>
    <row r="383" spans="1:18" ht="15.75" x14ac:dyDescent="0.25">
      <c r="A383" s="124"/>
      <c r="B383" s="124"/>
      <c r="C383" s="124"/>
      <c r="D383" s="125"/>
      <c r="E383" s="125"/>
      <c r="F383" s="125"/>
      <c r="G383" s="125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</row>
    <row r="384" spans="1:18" ht="15.75" x14ac:dyDescent="0.25">
      <c r="A384" s="124"/>
      <c r="B384" s="124"/>
      <c r="C384" s="124"/>
      <c r="D384" s="125"/>
      <c r="E384" s="125"/>
      <c r="F384" s="125"/>
      <c r="G384" s="125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</row>
    <row r="385" spans="1:18" ht="15.75" x14ac:dyDescent="0.25">
      <c r="A385" s="124"/>
      <c r="B385" s="124"/>
      <c r="C385" s="124"/>
      <c r="D385" s="125"/>
      <c r="E385" s="125"/>
      <c r="F385" s="125"/>
      <c r="G385" s="125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</row>
    <row r="386" spans="1:18" ht="15.75" x14ac:dyDescent="0.25">
      <c r="A386" s="124"/>
      <c r="B386" s="124"/>
      <c r="C386" s="124"/>
      <c r="D386" s="125"/>
      <c r="E386" s="125"/>
      <c r="F386" s="125"/>
      <c r="G386" s="125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</row>
    <row r="387" spans="1:18" ht="15.75" x14ac:dyDescent="0.25">
      <c r="A387" s="124"/>
      <c r="B387" s="124"/>
      <c r="C387" s="124"/>
      <c r="D387" s="125"/>
      <c r="E387" s="125"/>
      <c r="F387" s="125"/>
      <c r="G387" s="125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</row>
    <row r="388" spans="1:18" ht="15.75" x14ac:dyDescent="0.25">
      <c r="A388" s="124"/>
      <c r="B388" s="124"/>
      <c r="C388" s="124"/>
      <c r="D388" s="125"/>
      <c r="E388" s="125"/>
      <c r="F388" s="125"/>
      <c r="G388" s="125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</row>
    <row r="389" spans="1:18" x14ac:dyDescent="0.25">
      <c r="A389" s="206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</row>
    <row r="390" spans="1:18" ht="15.75" thickBot="1" x14ac:dyDescent="0.3">
      <c r="A390" s="254" t="s">
        <v>159</v>
      </c>
      <c r="B390" s="254"/>
      <c r="C390" s="254"/>
      <c r="D390" s="254"/>
      <c r="E390" s="254"/>
      <c r="F390" s="254"/>
      <c r="G390" s="254"/>
      <c r="H390" s="254"/>
      <c r="I390" s="254"/>
      <c r="J390" s="254"/>
      <c r="K390" s="254"/>
      <c r="L390" s="254"/>
      <c r="M390" s="254"/>
      <c r="N390" s="254"/>
      <c r="O390" s="254"/>
      <c r="P390" s="254"/>
      <c r="Q390" s="254"/>
      <c r="R390" s="254"/>
    </row>
    <row r="391" spans="1:18" x14ac:dyDescent="0.25">
      <c r="A391" s="259" t="s">
        <v>176</v>
      </c>
      <c r="B391" s="261" t="s">
        <v>177</v>
      </c>
      <c r="C391" s="261" t="s">
        <v>3</v>
      </c>
      <c r="D391" s="263" t="s">
        <v>4</v>
      </c>
      <c r="E391" s="264"/>
      <c r="F391" s="265"/>
      <c r="G391" s="240" t="s">
        <v>5</v>
      </c>
      <c r="H391" s="245" t="s">
        <v>6</v>
      </c>
      <c r="I391" s="246"/>
      <c r="J391" s="246"/>
      <c r="K391" s="246"/>
      <c r="L391" s="247"/>
      <c r="M391" s="240" t="s">
        <v>7</v>
      </c>
      <c r="N391" s="245"/>
      <c r="O391" s="245"/>
      <c r="P391" s="245"/>
      <c r="Q391" s="245"/>
      <c r="R391" s="242"/>
    </row>
    <row r="392" spans="1:18" ht="29.25" thickBot="1" x14ac:dyDescent="0.3">
      <c r="A392" s="260"/>
      <c r="B392" s="262"/>
      <c r="C392" s="262"/>
      <c r="D392" s="109" t="s">
        <v>178</v>
      </c>
      <c r="E392" s="109" t="s">
        <v>179</v>
      </c>
      <c r="F392" s="109" t="s">
        <v>180</v>
      </c>
      <c r="G392" s="250"/>
      <c r="H392" s="1" t="s">
        <v>11</v>
      </c>
      <c r="I392" s="1" t="s">
        <v>12</v>
      </c>
      <c r="J392" s="1" t="s">
        <v>13</v>
      </c>
      <c r="K392" s="1" t="s">
        <v>14</v>
      </c>
      <c r="L392" s="1" t="s">
        <v>15</v>
      </c>
      <c r="M392" s="1" t="s">
        <v>16</v>
      </c>
      <c r="N392" s="2" t="s">
        <v>17</v>
      </c>
      <c r="O392" s="2" t="s">
        <v>18</v>
      </c>
      <c r="P392" s="2" t="s">
        <v>19</v>
      </c>
      <c r="Q392" s="2" t="s">
        <v>20</v>
      </c>
      <c r="R392" s="3" t="s">
        <v>21</v>
      </c>
    </row>
    <row r="393" spans="1:18" ht="28.5" x14ac:dyDescent="0.25">
      <c r="A393" s="52">
        <v>19</v>
      </c>
      <c r="B393" s="234" t="s">
        <v>269</v>
      </c>
      <c r="C393" s="212" t="s">
        <v>128</v>
      </c>
      <c r="D393" s="218">
        <f t="shared" ref="D393:R393" si="74">SUM(D394)</f>
        <v>1.68</v>
      </c>
      <c r="E393" s="218">
        <f t="shared" si="74"/>
        <v>0</v>
      </c>
      <c r="F393" s="218">
        <f t="shared" si="74"/>
        <v>0.78</v>
      </c>
      <c r="G393" s="218">
        <f t="shared" si="74"/>
        <v>9.6</v>
      </c>
      <c r="H393" s="218">
        <f t="shared" si="74"/>
        <v>0</v>
      </c>
      <c r="I393" s="218">
        <f t="shared" si="74"/>
        <v>0</v>
      </c>
      <c r="J393" s="218">
        <f t="shared" si="74"/>
        <v>0</v>
      </c>
      <c r="K393" s="218">
        <f t="shared" si="74"/>
        <v>5.0000000000000001E-3</v>
      </c>
      <c r="L393" s="218">
        <f t="shared" si="74"/>
        <v>0.1</v>
      </c>
      <c r="M393" s="218">
        <f t="shared" si="74"/>
        <v>15</v>
      </c>
      <c r="N393" s="218">
        <f t="shared" si="74"/>
        <v>0</v>
      </c>
      <c r="O393" s="218">
        <f t="shared" si="74"/>
        <v>14</v>
      </c>
      <c r="P393" s="218">
        <f t="shared" si="74"/>
        <v>24</v>
      </c>
      <c r="Q393" s="218">
        <f t="shared" si="74"/>
        <v>0</v>
      </c>
      <c r="R393" s="218">
        <f t="shared" si="74"/>
        <v>0.72</v>
      </c>
    </row>
    <row r="394" spans="1:18" ht="15.75" x14ac:dyDescent="0.25">
      <c r="A394" s="217"/>
      <c r="B394" s="232" t="s">
        <v>68</v>
      </c>
      <c r="C394" s="216" t="s">
        <v>270</v>
      </c>
      <c r="D394" s="215">
        <v>1.68</v>
      </c>
      <c r="E394" s="215">
        <v>0</v>
      </c>
      <c r="F394" s="215">
        <v>0.78</v>
      </c>
      <c r="G394" s="215">
        <v>9.6</v>
      </c>
      <c r="H394" s="215">
        <v>0</v>
      </c>
      <c r="I394" s="215">
        <v>0</v>
      </c>
      <c r="J394" s="215">
        <v>0</v>
      </c>
      <c r="K394" s="215">
        <v>5.0000000000000001E-3</v>
      </c>
      <c r="L394" s="215">
        <v>0.1</v>
      </c>
      <c r="M394" s="215">
        <v>15</v>
      </c>
      <c r="N394" s="214">
        <v>0</v>
      </c>
      <c r="O394" s="214">
        <v>14</v>
      </c>
      <c r="P394" s="214">
        <v>24</v>
      </c>
      <c r="Q394" s="214">
        <v>0</v>
      </c>
      <c r="R394" s="213">
        <v>0.72</v>
      </c>
    </row>
    <row r="395" spans="1:18" x14ac:dyDescent="0.25">
      <c r="A395" s="41">
        <v>30</v>
      </c>
      <c r="B395" s="228" t="s">
        <v>69</v>
      </c>
      <c r="C395" s="42">
        <v>250</v>
      </c>
      <c r="D395" s="44">
        <f t="shared" ref="D395:R395" si="75">SUM(D396:D402)</f>
        <v>10.923</v>
      </c>
      <c r="E395" s="44">
        <f t="shared" si="75"/>
        <v>1.4410000000000001</v>
      </c>
      <c r="F395" s="44">
        <f t="shared" si="75"/>
        <v>12.571999999999997</v>
      </c>
      <c r="G395" s="44">
        <f t="shared" si="75"/>
        <v>94.11</v>
      </c>
      <c r="H395" s="44">
        <f t="shared" si="75"/>
        <v>0.16200000000000001</v>
      </c>
      <c r="I395" s="44">
        <f t="shared" si="75"/>
        <v>0.499</v>
      </c>
      <c r="J395" s="44">
        <f t="shared" si="75"/>
        <v>29.734000000000002</v>
      </c>
      <c r="K395" s="44">
        <f t="shared" si="75"/>
        <v>0.32800000000000001</v>
      </c>
      <c r="L395" s="44">
        <f t="shared" si="75"/>
        <v>0.22</v>
      </c>
      <c r="M395" s="44">
        <f t="shared" si="75"/>
        <v>69.094999999999999</v>
      </c>
      <c r="N395" s="44">
        <f t="shared" si="75"/>
        <v>4.0000000000000001E-3</v>
      </c>
      <c r="O395" s="44">
        <f t="shared" si="75"/>
        <v>43.506</v>
      </c>
      <c r="P395" s="44">
        <f t="shared" si="75"/>
        <v>3.0000000000000001E-3</v>
      </c>
      <c r="Q395" s="44">
        <f t="shared" si="75"/>
        <v>144.5</v>
      </c>
      <c r="R395" s="136">
        <f t="shared" si="75"/>
        <v>1.548</v>
      </c>
    </row>
    <row r="396" spans="1:18" x14ac:dyDescent="0.25">
      <c r="A396" s="45"/>
      <c r="B396" s="6" t="s">
        <v>70</v>
      </c>
      <c r="C396" s="6" t="s">
        <v>201</v>
      </c>
      <c r="D396" s="6">
        <v>0.9</v>
      </c>
      <c r="E396" s="6">
        <v>0.05</v>
      </c>
      <c r="F396" s="6">
        <v>2.35</v>
      </c>
      <c r="G396" s="6">
        <v>14</v>
      </c>
      <c r="H396" s="6">
        <v>1.4999999999999999E-2</v>
      </c>
      <c r="I396" s="6">
        <v>0.02</v>
      </c>
      <c r="J396" s="6">
        <v>22.5</v>
      </c>
      <c r="K396" s="6">
        <v>1E-3</v>
      </c>
      <c r="L396" s="6">
        <v>0.05</v>
      </c>
      <c r="M396" s="6">
        <v>24</v>
      </c>
      <c r="N396" s="49">
        <v>1E-3</v>
      </c>
      <c r="O396" s="49">
        <v>8</v>
      </c>
      <c r="P396" s="49">
        <v>0</v>
      </c>
      <c r="Q396" s="49">
        <v>15.5</v>
      </c>
      <c r="R396" s="137">
        <v>0.3</v>
      </c>
    </row>
    <row r="397" spans="1:18" x14ac:dyDescent="0.25">
      <c r="A397" s="45"/>
      <c r="B397" s="6" t="s">
        <v>28</v>
      </c>
      <c r="C397" s="6" t="s">
        <v>202</v>
      </c>
      <c r="D397" s="6">
        <v>0.52400000000000002</v>
      </c>
      <c r="E397" s="6">
        <v>0.105</v>
      </c>
      <c r="F397" s="6">
        <v>4.2699999999999996</v>
      </c>
      <c r="G397" s="6">
        <v>20.170000000000002</v>
      </c>
      <c r="H397" s="6">
        <v>3.1E-2</v>
      </c>
      <c r="I397" s="6">
        <v>0.183</v>
      </c>
      <c r="J397" s="6">
        <v>5.24</v>
      </c>
      <c r="K397" s="6">
        <v>1E-3</v>
      </c>
      <c r="L397" s="6">
        <v>2.5999999999999999E-2</v>
      </c>
      <c r="M397" s="6">
        <v>2.62</v>
      </c>
      <c r="N397" s="49">
        <v>1E-3</v>
      </c>
      <c r="O397" s="49">
        <v>6.0259999999999998</v>
      </c>
      <c r="P397" s="49">
        <v>0</v>
      </c>
      <c r="Q397" s="49">
        <v>15.2</v>
      </c>
      <c r="R397" s="137">
        <v>0.23599999999999999</v>
      </c>
    </row>
    <row r="398" spans="1:18" x14ac:dyDescent="0.25">
      <c r="A398" s="41"/>
      <c r="B398" s="6" t="s">
        <v>66</v>
      </c>
      <c r="C398" s="6" t="s">
        <v>203</v>
      </c>
      <c r="D398" s="6">
        <v>0.14899999999999999</v>
      </c>
      <c r="E398" s="6">
        <v>1.6E-2</v>
      </c>
      <c r="F398" s="6">
        <v>1.1519999999999999</v>
      </c>
      <c r="G398" s="6">
        <v>5.44</v>
      </c>
      <c r="H398" s="6">
        <v>0.01</v>
      </c>
      <c r="I398" s="6">
        <v>1.0999999999999999E-2</v>
      </c>
      <c r="J398" s="6">
        <v>0.94399999999999995</v>
      </c>
      <c r="K398" s="6">
        <v>0.32</v>
      </c>
      <c r="L398" s="6">
        <v>6.4000000000000001E-2</v>
      </c>
      <c r="M398" s="6">
        <v>6.375</v>
      </c>
      <c r="N398" s="49">
        <v>1E-3</v>
      </c>
      <c r="O398" s="49">
        <v>6.08</v>
      </c>
      <c r="P398" s="49">
        <v>0</v>
      </c>
      <c r="Q398" s="49">
        <v>8.8000000000000007</v>
      </c>
      <c r="R398" s="137">
        <v>0.112</v>
      </c>
    </row>
    <row r="399" spans="1:18" x14ac:dyDescent="0.25">
      <c r="A399" s="41"/>
      <c r="B399" s="6" t="s">
        <v>23</v>
      </c>
      <c r="C399" s="6" t="s">
        <v>204</v>
      </c>
      <c r="D399" s="63">
        <v>0.14000000000000001</v>
      </c>
      <c r="E399" s="63">
        <v>0</v>
      </c>
      <c r="F399" s="63">
        <v>0.91</v>
      </c>
      <c r="G399" s="63">
        <v>4</v>
      </c>
      <c r="H399" s="63">
        <v>4.0000000000000001E-3</v>
      </c>
      <c r="I399" s="63">
        <v>2E-3</v>
      </c>
      <c r="J399" s="63">
        <v>1</v>
      </c>
      <c r="K399" s="63">
        <v>0</v>
      </c>
      <c r="L399" s="63">
        <v>0.02</v>
      </c>
      <c r="M399" s="63">
        <v>3.1</v>
      </c>
      <c r="N399" s="64">
        <v>0</v>
      </c>
      <c r="O399" s="64">
        <v>1.4</v>
      </c>
      <c r="P399" s="64">
        <v>0</v>
      </c>
      <c r="Q399" s="64">
        <v>5.8</v>
      </c>
      <c r="R399" s="65">
        <v>0.08</v>
      </c>
    </row>
    <row r="400" spans="1:18" x14ac:dyDescent="0.25">
      <c r="A400" s="41"/>
      <c r="B400" s="6" t="s">
        <v>72</v>
      </c>
      <c r="C400" s="67" t="s">
        <v>205</v>
      </c>
      <c r="D400" s="6">
        <v>0.3</v>
      </c>
      <c r="E400" s="6">
        <v>1</v>
      </c>
      <c r="F400" s="6">
        <v>0.28999999999999998</v>
      </c>
      <c r="G400" s="6">
        <v>11.5</v>
      </c>
      <c r="H400" s="6">
        <v>3.0000000000000001E-3</v>
      </c>
      <c r="I400" s="6">
        <v>0.01</v>
      </c>
      <c r="J400" s="6">
        <v>0.05</v>
      </c>
      <c r="K400" s="6">
        <v>6.0000000000000001E-3</v>
      </c>
      <c r="L400" s="6">
        <v>0.03</v>
      </c>
      <c r="M400" s="6">
        <v>9</v>
      </c>
      <c r="N400" s="49">
        <v>1E-3</v>
      </c>
      <c r="O400" s="49">
        <v>1</v>
      </c>
      <c r="P400" s="49">
        <v>0</v>
      </c>
      <c r="Q400" s="49">
        <v>6.2</v>
      </c>
      <c r="R400" s="137">
        <v>0.01</v>
      </c>
    </row>
    <row r="401" spans="1:18" x14ac:dyDescent="0.25">
      <c r="A401" s="98"/>
      <c r="B401" s="6" t="s">
        <v>25</v>
      </c>
      <c r="C401" s="6" t="s">
        <v>51</v>
      </c>
      <c r="D401" s="6">
        <v>0</v>
      </c>
      <c r="E401" s="6">
        <v>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137">
        <v>0</v>
      </c>
    </row>
    <row r="402" spans="1:18" x14ac:dyDescent="0.25">
      <c r="A402" s="41"/>
      <c r="B402" s="6" t="s">
        <v>32</v>
      </c>
      <c r="C402" s="46" t="s">
        <v>191</v>
      </c>
      <c r="D402" s="47">
        <v>8.91</v>
      </c>
      <c r="E402" s="47">
        <v>0.27</v>
      </c>
      <c r="F402" s="47">
        <v>3.6</v>
      </c>
      <c r="G402" s="47">
        <v>39</v>
      </c>
      <c r="H402" s="47">
        <v>9.9000000000000005E-2</v>
      </c>
      <c r="I402" s="47">
        <v>0.27300000000000002</v>
      </c>
      <c r="J402" s="47">
        <v>0</v>
      </c>
      <c r="K402" s="47">
        <v>0</v>
      </c>
      <c r="L402" s="47">
        <v>0.03</v>
      </c>
      <c r="M402" s="47">
        <v>24</v>
      </c>
      <c r="N402" s="48">
        <v>0</v>
      </c>
      <c r="O402" s="48">
        <v>21</v>
      </c>
      <c r="P402" s="48">
        <v>3.0000000000000001E-3</v>
      </c>
      <c r="Q402" s="48">
        <v>93</v>
      </c>
      <c r="R402" s="122">
        <v>0.81</v>
      </c>
    </row>
    <row r="403" spans="1:18" ht="15.75" x14ac:dyDescent="0.25">
      <c r="A403" s="86">
        <v>370</v>
      </c>
      <c r="B403" s="233" t="s">
        <v>143</v>
      </c>
      <c r="C403" s="175" t="s">
        <v>97</v>
      </c>
      <c r="D403" s="88">
        <f t="shared" ref="D403:R403" si="76">SUM(D404:D409)</f>
        <v>16.332000000000004</v>
      </c>
      <c r="E403" s="88">
        <f t="shared" si="76"/>
        <v>15.85</v>
      </c>
      <c r="F403" s="88">
        <f t="shared" si="76"/>
        <v>42.508000000000003</v>
      </c>
      <c r="G403" s="88">
        <f t="shared" si="76"/>
        <v>377.89</v>
      </c>
      <c r="H403" s="88">
        <f t="shared" si="76"/>
        <v>8.3000000000000004E-2</v>
      </c>
      <c r="I403" s="88">
        <f t="shared" si="76"/>
        <v>0.191</v>
      </c>
      <c r="J403" s="88">
        <f t="shared" si="76"/>
        <v>1.8</v>
      </c>
      <c r="K403" s="88">
        <f t="shared" si="76"/>
        <v>0.436</v>
      </c>
      <c r="L403" s="88">
        <f t="shared" si="76"/>
        <v>0.65199999999999991</v>
      </c>
      <c r="M403" s="88">
        <f t="shared" si="76"/>
        <v>17.959</v>
      </c>
      <c r="N403" s="88">
        <f t="shared" si="76"/>
        <v>5.0000000000000001E-3</v>
      </c>
      <c r="O403" s="88">
        <f t="shared" si="76"/>
        <v>50.21</v>
      </c>
      <c r="P403" s="88">
        <f t="shared" si="76"/>
        <v>8.0000000000000002E-3</v>
      </c>
      <c r="Q403" s="88">
        <f t="shared" si="76"/>
        <v>221.44</v>
      </c>
      <c r="R403" s="89">
        <f t="shared" si="76"/>
        <v>3.42</v>
      </c>
    </row>
    <row r="404" spans="1:18" x14ac:dyDescent="0.25">
      <c r="A404" s="161"/>
      <c r="B404" s="71" t="s">
        <v>23</v>
      </c>
      <c r="C404" s="72" t="s">
        <v>29</v>
      </c>
      <c r="D404" s="68">
        <v>0.112</v>
      </c>
      <c r="E404" s="68">
        <v>0</v>
      </c>
      <c r="F404" s="68">
        <v>0.72799999999999998</v>
      </c>
      <c r="G404" s="68">
        <v>3.2</v>
      </c>
      <c r="H404" s="68">
        <v>4.0000000000000001E-3</v>
      </c>
      <c r="I404" s="68">
        <v>2E-3</v>
      </c>
      <c r="J404" s="68">
        <v>0.8</v>
      </c>
      <c r="K404" s="68">
        <v>0</v>
      </c>
      <c r="L404" s="68">
        <v>1.6E-2</v>
      </c>
      <c r="M404" s="68">
        <v>2.48</v>
      </c>
      <c r="N404" s="69">
        <v>0</v>
      </c>
      <c r="O404" s="69">
        <v>1.1200000000000001</v>
      </c>
      <c r="P404" s="69">
        <v>0</v>
      </c>
      <c r="Q404" s="69">
        <v>4.6399999999999997</v>
      </c>
      <c r="R404" s="70">
        <v>6.4000000000000001E-2</v>
      </c>
    </row>
    <row r="405" spans="1:18" ht="15.75" x14ac:dyDescent="0.25">
      <c r="A405" s="86"/>
      <c r="B405" s="67" t="s">
        <v>144</v>
      </c>
      <c r="C405" s="90" t="s">
        <v>145</v>
      </c>
      <c r="D405" s="91">
        <v>3.81</v>
      </c>
      <c r="E405" s="91">
        <v>0.54</v>
      </c>
      <c r="F405" s="91">
        <v>40.26</v>
      </c>
      <c r="G405" s="91">
        <v>181.15</v>
      </c>
      <c r="H405" s="92">
        <v>6.0000000000000001E-3</v>
      </c>
      <c r="I405" s="92">
        <v>7.0000000000000001E-3</v>
      </c>
      <c r="J405" s="91">
        <v>0</v>
      </c>
      <c r="K405" s="91">
        <v>0</v>
      </c>
      <c r="L405" s="91">
        <v>0.217</v>
      </c>
      <c r="M405" s="92">
        <v>5.5</v>
      </c>
      <c r="N405" s="93">
        <v>0</v>
      </c>
      <c r="O405" s="93">
        <v>27.2</v>
      </c>
      <c r="P405" s="93">
        <v>8.0000000000000002E-3</v>
      </c>
      <c r="Q405" s="93">
        <v>81.599999999999994</v>
      </c>
      <c r="R405" s="94">
        <v>7.5999999999999998E-2</v>
      </c>
    </row>
    <row r="406" spans="1:18" ht="30" x14ac:dyDescent="0.25">
      <c r="A406" s="86"/>
      <c r="B406" s="67" t="s">
        <v>146</v>
      </c>
      <c r="C406" s="90" t="s">
        <v>147</v>
      </c>
      <c r="D406" s="91">
        <v>12.05</v>
      </c>
      <c r="E406" s="91">
        <v>10.37</v>
      </c>
      <c r="F406" s="91">
        <v>0</v>
      </c>
      <c r="G406" s="91">
        <v>141.26</v>
      </c>
      <c r="H406" s="92">
        <v>3.9E-2</v>
      </c>
      <c r="I406" s="92">
        <v>9.7000000000000003E-2</v>
      </c>
      <c r="J406" s="91">
        <v>0</v>
      </c>
      <c r="K406" s="91">
        <v>0</v>
      </c>
      <c r="L406" s="91">
        <v>0.25900000000000001</v>
      </c>
      <c r="M406" s="92" t="s">
        <v>148</v>
      </c>
      <c r="N406" s="93">
        <v>4.0000000000000001E-3</v>
      </c>
      <c r="O406" s="93">
        <v>14.25</v>
      </c>
      <c r="P406" s="93">
        <v>0</v>
      </c>
      <c r="Q406" s="93">
        <v>121.8</v>
      </c>
      <c r="R406" s="94">
        <v>1.7490000000000001</v>
      </c>
    </row>
    <row r="407" spans="1:18" ht="15.75" x14ac:dyDescent="0.25">
      <c r="A407" s="86"/>
      <c r="B407" s="67" t="s">
        <v>30</v>
      </c>
      <c r="C407" s="90" t="s">
        <v>149</v>
      </c>
      <c r="D407" s="91">
        <v>0.26</v>
      </c>
      <c r="E407" s="91">
        <v>0.02</v>
      </c>
      <c r="F407" s="91">
        <v>1.38</v>
      </c>
      <c r="G407" s="91">
        <v>7</v>
      </c>
      <c r="H407" s="92">
        <v>0</v>
      </c>
      <c r="I407" s="92">
        <v>0</v>
      </c>
      <c r="J407" s="91">
        <v>1</v>
      </c>
      <c r="K407" s="91">
        <v>0.4</v>
      </c>
      <c r="L407" s="91">
        <v>0.08</v>
      </c>
      <c r="M407" s="92">
        <v>4.8600000000000003</v>
      </c>
      <c r="N407" s="93">
        <v>1E-3</v>
      </c>
      <c r="O407" s="93">
        <v>7.6</v>
      </c>
      <c r="P407" s="93">
        <v>0</v>
      </c>
      <c r="Q407" s="93">
        <v>11</v>
      </c>
      <c r="R407" s="94">
        <v>1E-3</v>
      </c>
    </row>
    <row r="408" spans="1:18" ht="15.75" x14ac:dyDescent="0.25">
      <c r="A408" s="86"/>
      <c r="B408" s="67" t="s">
        <v>45</v>
      </c>
      <c r="C408" s="90" t="s">
        <v>73</v>
      </c>
      <c r="D408" s="91">
        <v>0.1</v>
      </c>
      <c r="E408" s="91">
        <v>4.92</v>
      </c>
      <c r="F408" s="91">
        <v>0.14000000000000001</v>
      </c>
      <c r="G408" s="91">
        <v>45.28</v>
      </c>
      <c r="H408" s="92">
        <v>3.4000000000000002E-2</v>
      </c>
      <c r="I408" s="92">
        <v>8.5000000000000006E-2</v>
      </c>
      <c r="J408" s="91">
        <v>0</v>
      </c>
      <c r="K408" s="91">
        <v>3.5999999999999997E-2</v>
      </c>
      <c r="L408" s="91">
        <v>0.08</v>
      </c>
      <c r="M408" s="92">
        <v>5.1189999999999998</v>
      </c>
      <c r="N408" s="93">
        <v>0</v>
      </c>
      <c r="O408" s="93">
        <v>0.04</v>
      </c>
      <c r="P408" s="93">
        <v>0</v>
      </c>
      <c r="Q408" s="93">
        <v>2.4</v>
      </c>
      <c r="R408" s="94">
        <v>1.53</v>
      </c>
    </row>
    <row r="409" spans="1:18" ht="15.75" x14ac:dyDescent="0.25">
      <c r="A409" s="86"/>
      <c r="B409" s="54" t="s">
        <v>25</v>
      </c>
      <c r="C409" s="176" t="s">
        <v>150</v>
      </c>
      <c r="D409" s="92">
        <v>0</v>
      </c>
      <c r="E409" s="92">
        <v>0</v>
      </c>
      <c r="F409" s="92">
        <v>0</v>
      </c>
      <c r="G409" s="92">
        <v>0</v>
      </c>
      <c r="H409" s="92">
        <v>0</v>
      </c>
      <c r="I409" s="92">
        <v>0</v>
      </c>
      <c r="J409" s="92">
        <v>0</v>
      </c>
      <c r="K409" s="92">
        <v>0</v>
      </c>
      <c r="L409" s="92">
        <v>0</v>
      </c>
      <c r="M409" s="92">
        <v>0</v>
      </c>
      <c r="N409" s="92">
        <v>0</v>
      </c>
      <c r="O409" s="92">
        <v>0</v>
      </c>
      <c r="P409" s="92">
        <v>0</v>
      </c>
      <c r="Q409" s="92">
        <v>0</v>
      </c>
      <c r="R409" s="94">
        <v>0</v>
      </c>
    </row>
    <row r="410" spans="1:18" ht="15.75" customHeight="1" x14ac:dyDescent="0.25">
      <c r="A410" s="23">
        <v>510</v>
      </c>
      <c r="B410" s="229" t="s">
        <v>165</v>
      </c>
      <c r="C410" s="24" t="s">
        <v>97</v>
      </c>
      <c r="D410" s="26">
        <f t="shared" ref="D410:R410" si="77">SUM(D411:D414)</f>
        <v>0.2</v>
      </c>
      <c r="E410" s="26">
        <f t="shared" si="77"/>
        <v>0.48</v>
      </c>
      <c r="F410" s="26">
        <f t="shared" si="77"/>
        <v>25.900000000000002</v>
      </c>
      <c r="G410" s="26">
        <f t="shared" si="77"/>
        <v>109.3</v>
      </c>
      <c r="H410" s="26">
        <f t="shared" si="77"/>
        <v>2.5000000000000001E-2</v>
      </c>
      <c r="I410" s="26">
        <f t="shared" si="77"/>
        <v>1.8000000000000002E-2</v>
      </c>
      <c r="J410" s="26">
        <f t="shared" si="77"/>
        <v>73.5</v>
      </c>
      <c r="K410" s="26">
        <f t="shared" si="77"/>
        <v>4.0000000000000001E-3</v>
      </c>
      <c r="L410" s="26">
        <f t="shared" si="77"/>
        <v>0.14000000000000001</v>
      </c>
      <c r="M410" s="26">
        <f t="shared" si="77"/>
        <v>19</v>
      </c>
      <c r="N410" s="26">
        <f t="shared" si="77"/>
        <v>2E-3</v>
      </c>
      <c r="O410" s="26">
        <f t="shared" si="77"/>
        <v>7.9</v>
      </c>
      <c r="P410" s="26">
        <f t="shared" si="77"/>
        <v>0</v>
      </c>
      <c r="Q410" s="26">
        <f t="shared" si="77"/>
        <v>12.5</v>
      </c>
      <c r="R410" s="158">
        <f t="shared" si="77"/>
        <v>0.84000000000000008</v>
      </c>
    </row>
    <row r="411" spans="1:18" x14ac:dyDescent="0.25">
      <c r="A411" s="98"/>
      <c r="B411" s="5" t="s">
        <v>53</v>
      </c>
      <c r="C411" s="28" t="s">
        <v>166</v>
      </c>
      <c r="D411" s="63">
        <v>0</v>
      </c>
      <c r="E411" s="63">
        <v>0</v>
      </c>
      <c r="F411" s="63">
        <v>0</v>
      </c>
      <c r="G411" s="63">
        <v>0</v>
      </c>
      <c r="H411" s="63">
        <v>0</v>
      </c>
      <c r="I411" s="63">
        <v>0</v>
      </c>
      <c r="J411" s="63">
        <v>0</v>
      </c>
      <c r="K411" s="63">
        <v>0</v>
      </c>
      <c r="L411" s="63">
        <v>0</v>
      </c>
      <c r="M411" s="63">
        <v>0</v>
      </c>
      <c r="N411" s="63">
        <v>0</v>
      </c>
      <c r="O411" s="63">
        <v>0</v>
      </c>
      <c r="P411" s="63">
        <v>0</v>
      </c>
      <c r="Q411" s="63">
        <v>0</v>
      </c>
      <c r="R411" s="121">
        <v>0</v>
      </c>
    </row>
    <row r="412" spans="1:18" x14ac:dyDescent="0.25">
      <c r="A412" s="98"/>
      <c r="B412" s="5" t="s">
        <v>83</v>
      </c>
      <c r="C412" s="28" t="s">
        <v>167</v>
      </c>
      <c r="D412" s="63">
        <v>0.12</v>
      </c>
      <c r="E412" s="63">
        <v>0.12</v>
      </c>
      <c r="F412" s="63">
        <v>2.7</v>
      </c>
      <c r="G412" s="63">
        <v>13.5</v>
      </c>
      <c r="H412" s="63">
        <v>8.9999999999999993E-3</v>
      </c>
      <c r="I412" s="63">
        <v>6.0000000000000001E-3</v>
      </c>
      <c r="J412" s="63">
        <v>49.5</v>
      </c>
      <c r="K412" s="63">
        <v>1E-3</v>
      </c>
      <c r="L412" s="63">
        <v>0.06</v>
      </c>
      <c r="M412" s="63">
        <v>4.8</v>
      </c>
      <c r="N412" s="63">
        <v>1E-3</v>
      </c>
      <c r="O412" s="63">
        <v>2.7</v>
      </c>
      <c r="P412" s="63">
        <v>0</v>
      </c>
      <c r="Q412" s="63">
        <v>3.3</v>
      </c>
      <c r="R412" s="121">
        <v>0.66</v>
      </c>
    </row>
    <row r="413" spans="1:18" x14ac:dyDescent="0.25">
      <c r="A413" s="98"/>
      <c r="B413" s="5" t="s">
        <v>168</v>
      </c>
      <c r="C413" s="28" t="s">
        <v>169</v>
      </c>
      <c r="D413" s="63">
        <v>0.08</v>
      </c>
      <c r="E413" s="63">
        <v>0.36</v>
      </c>
      <c r="F413" s="63">
        <v>3.24</v>
      </c>
      <c r="G413" s="63">
        <v>16</v>
      </c>
      <c r="H413" s="63">
        <v>1.6E-2</v>
      </c>
      <c r="I413" s="63">
        <v>1.2E-2</v>
      </c>
      <c r="J413" s="63">
        <v>24</v>
      </c>
      <c r="K413" s="63">
        <v>3.0000000000000001E-3</v>
      </c>
      <c r="L413" s="63">
        <v>0.08</v>
      </c>
      <c r="M413" s="63">
        <v>13.6</v>
      </c>
      <c r="N413" s="64">
        <v>1E-3</v>
      </c>
      <c r="O413" s="64">
        <v>5.2</v>
      </c>
      <c r="P413" s="64">
        <v>0</v>
      </c>
      <c r="Q413" s="64">
        <v>9.1999999999999993</v>
      </c>
      <c r="R413" s="121">
        <v>0.12</v>
      </c>
    </row>
    <row r="414" spans="1:18" x14ac:dyDescent="0.25">
      <c r="A414" s="98"/>
      <c r="B414" s="5" t="s">
        <v>50</v>
      </c>
      <c r="C414" s="28" t="s">
        <v>56</v>
      </c>
      <c r="D414" s="63">
        <v>0</v>
      </c>
      <c r="E414" s="63">
        <v>0</v>
      </c>
      <c r="F414" s="63">
        <v>19.96</v>
      </c>
      <c r="G414" s="63">
        <v>79.8</v>
      </c>
      <c r="H414" s="63">
        <v>0</v>
      </c>
      <c r="I414" s="63">
        <v>0</v>
      </c>
      <c r="J414" s="63">
        <v>0</v>
      </c>
      <c r="K414" s="63">
        <v>0</v>
      </c>
      <c r="L414" s="63">
        <v>0</v>
      </c>
      <c r="M414" s="63">
        <v>0.6</v>
      </c>
      <c r="N414" s="63">
        <v>0</v>
      </c>
      <c r="O414" s="63">
        <v>0</v>
      </c>
      <c r="P414" s="63">
        <v>0</v>
      </c>
      <c r="Q414" s="63">
        <v>0</v>
      </c>
      <c r="R414" s="65">
        <v>0.06</v>
      </c>
    </row>
    <row r="415" spans="1:18" x14ac:dyDescent="0.25">
      <c r="A415" s="23">
        <v>11</v>
      </c>
      <c r="B415" s="229" t="s">
        <v>57</v>
      </c>
      <c r="C415" s="24">
        <v>30</v>
      </c>
      <c r="D415" s="25">
        <f>SUM(D416)</f>
        <v>1.98</v>
      </c>
      <c r="E415" s="25">
        <f t="shared" ref="E415:R415" si="78">SUM(E416)</f>
        <v>0.36</v>
      </c>
      <c r="F415" s="25">
        <f t="shared" si="78"/>
        <v>10.8</v>
      </c>
      <c r="G415" s="25">
        <f t="shared" si="78"/>
        <v>54.3</v>
      </c>
      <c r="H415" s="25">
        <f t="shared" si="78"/>
        <v>5.3999999999999999E-2</v>
      </c>
      <c r="I415" s="25">
        <f t="shared" si="78"/>
        <v>2.4E-2</v>
      </c>
      <c r="J415" s="25">
        <f t="shared" si="78"/>
        <v>0</v>
      </c>
      <c r="K415" s="26">
        <f t="shared" si="78"/>
        <v>0</v>
      </c>
      <c r="L415" s="26">
        <f t="shared" si="78"/>
        <v>0</v>
      </c>
      <c r="M415" s="26">
        <f t="shared" si="78"/>
        <v>0</v>
      </c>
      <c r="N415" s="26">
        <f t="shared" si="78"/>
        <v>0</v>
      </c>
      <c r="O415" s="26">
        <f t="shared" si="78"/>
        <v>0</v>
      </c>
      <c r="P415" s="26">
        <f t="shared" si="78"/>
        <v>0</v>
      </c>
      <c r="Q415" s="26">
        <f t="shared" si="78"/>
        <v>0</v>
      </c>
      <c r="R415" s="27">
        <f t="shared" si="78"/>
        <v>0</v>
      </c>
    </row>
    <row r="416" spans="1:18" x14ac:dyDescent="0.25">
      <c r="A416" s="23"/>
      <c r="B416" s="5" t="s">
        <v>58</v>
      </c>
      <c r="C416" s="28" t="s">
        <v>59</v>
      </c>
      <c r="D416" s="29">
        <v>1.98</v>
      </c>
      <c r="E416" s="29">
        <v>0.36</v>
      </c>
      <c r="F416" s="29">
        <v>10.8</v>
      </c>
      <c r="G416" s="29">
        <v>54.3</v>
      </c>
      <c r="H416" s="29">
        <v>5.3999999999999999E-2</v>
      </c>
      <c r="I416" s="29">
        <v>2.4E-2</v>
      </c>
      <c r="J416" s="29">
        <v>0</v>
      </c>
      <c r="K416" s="47">
        <v>0</v>
      </c>
      <c r="L416" s="47">
        <v>0</v>
      </c>
      <c r="M416" s="47">
        <v>0</v>
      </c>
      <c r="N416" s="47">
        <v>0</v>
      </c>
      <c r="O416" s="47">
        <v>0</v>
      </c>
      <c r="P416" s="47">
        <v>0</v>
      </c>
      <c r="Q416" s="47">
        <v>0</v>
      </c>
      <c r="R416" s="122">
        <v>0</v>
      </c>
    </row>
    <row r="417" spans="1:18" x14ac:dyDescent="0.25">
      <c r="A417" s="23">
        <v>10</v>
      </c>
      <c r="B417" s="229" t="s">
        <v>42</v>
      </c>
      <c r="C417" s="30" t="s">
        <v>60</v>
      </c>
      <c r="D417" s="25">
        <f>SUM(D418)</f>
        <v>3.16</v>
      </c>
      <c r="E417" s="25">
        <f t="shared" ref="E417:Q417" si="79">SUM(E418)</f>
        <v>0.4</v>
      </c>
      <c r="F417" s="25">
        <f t="shared" si="79"/>
        <v>19.32</v>
      </c>
      <c r="G417" s="25">
        <f t="shared" si="79"/>
        <v>94</v>
      </c>
      <c r="H417" s="25">
        <f t="shared" si="79"/>
        <v>6.4000000000000001E-2</v>
      </c>
      <c r="I417" s="25">
        <f t="shared" si="79"/>
        <v>2.4E-2</v>
      </c>
      <c r="J417" s="25">
        <f t="shared" si="79"/>
        <v>0</v>
      </c>
      <c r="K417" s="25">
        <f t="shared" si="79"/>
        <v>0</v>
      </c>
      <c r="L417" s="25">
        <f t="shared" si="79"/>
        <v>0.52</v>
      </c>
      <c r="M417" s="25">
        <f t="shared" si="79"/>
        <v>9.1999999999999993</v>
      </c>
      <c r="N417" s="25">
        <f t="shared" si="79"/>
        <v>1E-3</v>
      </c>
      <c r="O417" s="25">
        <f t="shared" si="79"/>
        <v>13.2</v>
      </c>
      <c r="P417" s="25">
        <f t="shared" si="79"/>
        <v>2E-3</v>
      </c>
      <c r="Q417" s="25">
        <f t="shared" si="79"/>
        <v>34.799999999999997</v>
      </c>
      <c r="R417" s="31">
        <f>SUM(R418)</f>
        <v>0.8</v>
      </c>
    </row>
    <row r="418" spans="1:18" ht="15.75" thickBot="1" x14ac:dyDescent="0.3">
      <c r="A418" s="32"/>
      <c r="B418" s="230" t="s">
        <v>42</v>
      </c>
      <c r="C418" s="33" t="s">
        <v>61</v>
      </c>
      <c r="D418" s="34">
        <v>3.16</v>
      </c>
      <c r="E418" s="34">
        <v>0.4</v>
      </c>
      <c r="F418" s="34">
        <v>19.32</v>
      </c>
      <c r="G418" s="34">
        <v>94</v>
      </c>
      <c r="H418" s="34">
        <v>6.4000000000000001E-2</v>
      </c>
      <c r="I418" s="34">
        <v>2.4E-2</v>
      </c>
      <c r="J418" s="34">
        <v>0</v>
      </c>
      <c r="K418" s="34">
        <v>0</v>
      </c>
      <c r="L418" s="34">
        <v>0.52</v>
      </c>
      <c r="M418" s="34">
        <v>9.1999999999999993</v>
      </c>
      <c r="N418" s="35">
        <v>1E-3</v>
      </c>
      <c r="O418" s="35">
        <v>13.2</v>
      </c>
      <c r="P418" s="35">
        <v>2E-3</v>
      </c>
      <c r="Q418" s="35">
        <v>34.799999999999997</v>
      </c>
      <c r="R418" s="36">
        <v>0.8</v>
      </c>
    </row>
    <row r="419" spans="1:18" ht="16.5" thickBot="1" x14ac:dyDescent="0.3">
      <c r="A419" s="266" t="s">
        <v>62</v>
      </c>
      <c r="B419" s="267"/>
      <c r="C419" s="268"/>
      <c r="D419" s="138">
        <f>SUM(D393,D395,D403,D410,D415,D417,)</f>
        <v>34.275000000000006</v>
      </c>
      <c r="E419" s="138">
        <f t="shared" ref="E419:R419" si="80">SUM(E268,E395,E403,E410,E415,E417,)</f>
        <v>28.611000000000001</v>
      </c>
      <c r="F419" s="138">
        <f t="shared" si="80"/>
        <v>117.94999999999999</v>
      </c>
      <c r="G419" s="138">
        <f t="shared" si="80"/>
        <v>853.17999999999984</v>
      </c>
      <c r="H419" s="138">
        <f t="shared" si="80"/>
        <v>0.40500000000000003</v>
      </c>
      <c r="I419" s="138">
        <f t="shared" si="80"/>
        <v>0.79</v>
      </c>
      <c r="J419" s="138">
        <f t="shared" si="80"/>
        <v>111.384</v>
      </c>
      <c r="K419" s="138">
        <f t="shared" si="80"/>
        <v>0.77</v>
      </c>
      <c r="L419" s="138">
        <f t="shared" si="80"/>
        <v>2.5469999999999997</v>
      </c>
      <c r="M419" s="138">
        <f t="shared" si="80"/>
        <v>152.17399999999998</v>
      </c>
      <c r="N419" s="138">
        <f t="shared" si="80"/>
        <v>1.2E-2</v>
      </c>
      <c r="O419" s="138">
        <f t="shared" si="80"/>
        <v>136.85599999999999</v>
      </c>
      <c r="P419" s="138">
        <f t="shared" si="80"/>
        <v>1.2999999999999999E-2</v>
      </c>
      <c r="Q419" s="138">
        <f t="shared" si="80"/>
        <v>455.78000000000003</v>
      </c>
      <c r="R419" s="138">
        <f t="shared" si="80"/>
        <v>8.0679999999999996</v>
      </c>
    </row>
    <row r="420" spans="1:18" x14ac:dyDescent="0.25">
      <c r="A420" s="206"/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</row>
    <row r="421" spans="1:18" x14ac:dyDescent="0.25">
      <c r="A421" s="206"/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</row>
    <row r="422" spans="1:18" x14ac:dyDescent="0.25">
      <c r="A422" s="206"/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</row>
    <row r="423" spans="1:18" x14ac:dyDescent="0.25">
      <c r="A423" s="206"/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</row>
    <row r="424" spans="1:18" x14ac:dyDescent="0.25">
      <c r="A424" s="206"/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</row>
    <row r="425" spans="1:18" x14ac:dyDescent="0.25">
      <c r="A425" s="207"/>
      <c r="B425" s="185"/>
      <c r="C425" s="185"/>
      <c r="D425" s="185"/>
      <c r="E425" s="185"/>
      <c r="F425" s="185"/>
      <c r="G425" s="185"/>
      <c r="H425" s="185"/>
      <c r="I425" s="185"/>
      <c r="J425" s="185"/>
      <c r="K425" s="185"/>
      <c r="L425" s="185"/>
      <c r="M425" s="185"/>
      <c r="N425" s="185"/>
      <c r="O425" s="185"/>
      <c r="P425" s="185"/>
      <c r="Q425" s="185"/>
      <c r="R425" s="185"/>
    </row>
    <row r="426" spans="1:18" x14ac:dyDescent="0.25">
      <c r="A426" s="207"/>
      <c r="B426" s="185"/>
      <c r="C426" s="185"/>
      <c r="D426" s="185"/>
      <c r="E426" s="185"/>
      <c r="F426" s="185"/>
      <c r="G426" s="185"/>
      <c r="H426" s="185"/>
      <c r="I426" s="185"/>
      <c r="J426" s="185"/>
      <c r="K426" s="185"/>
      <c r="L426" s="185"/>
      <c r="M426" s="185"/>
      <c r="N426" s="185"/>
      <c r="O426" s="185"/>
      <c r="P426" s="185"/>
      <c r="Q426" s="185"/>
      <c r="R426" s="185"/>
    </row>
    <row r="427" spans="1:18" x14ac:dyDescent="0.25">
      <c r="A427" s="208"/>
      <c r="C427" s="186"/>
      <c r="D427" s="186"/>
      <c r="E427" s="186"/>
      <c r="F427" s="186"/>
      <c r="G427" s="186"/>
      <c r="H427" s="186"/>
      <c r="I427" s="186"/>
      <c r="J427" s="186"/>
      <c r="K427" s="186"/>
      <c r="L427" s="186"/>
      <c r="M427" s="186"/>
      <c r="N427" s="186"/>
      <c r="O427" s="186"/>
      <c r="P427" s="186"/>
      <c r="Q427" s="186"/>
      <c r="R427" s="186"/>
    </row>
    <row r="428" spans="1:18" ht="15.75" thickBot="1" x14ac:dyDescent="0.3">
      <c r="A428" s="254" t="s">
        <v>170</v>
      </c>
      <c r="B428" s="254"/>
      <c r="C428" s="254"/>
      <c r="D428" s="254"/>
      <c r="E428" s="254"/>
      <c r="F428" s="254"/>
      <c r="G428" s="254"/>
      <c r="H428" s="254"/>
      <c r="I428" s="254"/>
      <c r="J428" s="254"/>
      <c r="K428" s="254"/>
      <c r="L428" s="254"/>
      <c r="M428" s="254"/>
      <c r="N428" s="254"/>
      <c r="O428" s="254"/>
      <c r="P428" s="254"/>
      <c r="Q428" s="254"/>
      <c r="R428" s="186"/>
    </row>
    <row r="429" spans="1:18" x14ac:dyDescent="0.25">
      <c r="A429" s="255" t="s">
        <v>174</v>
      </c>
      <c r="B429" s="257" t="s">
        <v>175</v>
      </c>
      <c r="C429" s="257" t="s">
        <v>8</v>
      </c>
      <c r="D429" s="257" t="s">
        <v>9</v>
      </c>
      <c r="E429" s="257" t="s">
        <v>10</v>
      </c>
      <c r="F429" s="240" t="s">
        <v>5</v>
      </c>
      <c r="G429" s="240" t="s">
        <v>6</v>
      </c>
      <c r="H429" s="240"/>
      <c r="I429" s="240"/>
      <c r="J429" s="240"/>
      <c r="K429" s="240"/>
      <c r="L429" s="240" t="s">
        <v>7</v>
      </c>
      <c r="M429" s="240"/>
      <c r="N429" s="240"/>
      <c r="O429" s="240"/>
      <c r="P429" s="240"/>
      <c r="Q429" s="242"/>
      <c r="R429" s="186"/>
    </row>
    <row r="430" spans="1:18" ht="15.75" x14ac:dyDescent="0.25">
      <c r="A430" s="256"/>
      <c r="B430" s="258"/>
      <c r="C430" s="258"/>
      <c r="D430" s="258"/>
      <c r="E430" s="258"/>
      <c r="F430" s="241"/>
      <c r="G430" s="106" t="s">
        <v>11</v>
      </c>
      <c r="H430" s="106" t="s">
        <v>12</v>
      </c>
      <c r="I430" s="106" t="s">
        <v>13</v>
      </c>
      <c r="J430" s="106" t="s">
        <v>14</v>
      </c>
      <c r="K430" s="106" t="s">
        <v>15</v>
      </c>
      <c r="L430" s="106" t="s">
        <v>16</v>
      </c>
      <c r="M430" s="107" t="s">
        <v>17</v>
      </c>
      <c r="N430" s="107" t="s">
        <v>18</v>
      </c>
      <c r="O430" s="107" t="s">
        <v>19</v>
      </c>
      <c r="P430" s="107" t="s">
        <v>20</v>
      </c>
      <c r="Q430" s="108" t="s">
        <v>21</v>
      </c>
      <c r="R430" s="186"/>
    </row>
    <row r="431" spans="1:18" ht="15.75" x14ac:dyDescent="0.25">
      <c r="A431" s="53">
        <v>1</v>
      </c>
      <c r="B431" s="187" t="s">
        <v>171</v>
      </c>
      <c r="C431" s="63">
        <f t="shared" ref="C431:Q431" si="81">SUM(D42,D99,D137,D175,D213,D256,D301,D342,D382,D419,)</f>
        <v>392.44299999999998</v>
      </c>
      <c r="D431" s="63">
        <f t="shared" si="81"/>
        <v>303.28499999999997</v>
      </c>
      <c r="E431" s="63">
        <f t="shared" si="81"/>
        <v>1108.258</v>
      </c>
      <c r="F431" s="63">
        <f t="shared" si="81"/>
        <v>9402.7950000000001</v>
      </c>
      <c r="G431" s="63">
        <f t="shared" si="81"/>
        <v>5.8950000000000005</v>
      </c>
      <c r="H431" s="63">
        <f t="shared" si="81"/>
        <v>12.806000000000004</v>
      </c>
      <c r="I431" s="63">
        <f t="shared" si="81"/>
        <v>794.52</v>
      </c>
      <c r="J431" s="63">
        <f t="shared" si="81"/>
        <v>8.3570000000000011</v>
      </c>
      <c r="K431" s="63">
        <f t="shared" si="81"/>
        <v>25.607000000000003</v>
      </c>
      <c r="L431" s="63">
        <f t="shared" si="81"/>
        <v>1633.2729999999999</v>
      </c>
      <c r="M431" s="63">
        <f t="shared" si="81"/>
        <v>0.33800000000000008</v>
      </c>
      <c r="N431" s="63">
        <f t="shared" si="81"/>
        <v>1507.0539999999999</v>
      </c>
      <c r="O431" s="63">
        <f t="shared" si="81"/>
        <v>0.15300000000000002</v>
      </c>
      <c r="P431" s="63">
        <f t="shared" si="81"/>
        <v>5054.1529999999993</v>
      </c>
      <c r="Q431" s="65">
        <f t="shared" si="81"/>
        <v>73.072000000000003</v>
      </c>
      <c r="R431" s="186"/>
    </row>
    <row r="432" spans="1:18" ht="16.5" thickBot="1" x14ac:dyDescent="0.3">
      <c r="A432" s="209"/>
      <c r="B432" s="188" t="s">
        <v>172</v>
      </c>
      <c r="C432" s="139">
        <f t="shared" ref="C432:Q432" si="82">SUM(C431:C431)</f>
        <v>392.44299999999998</v>
      </c>
      <c r="D432" s="139">
        <f t="shared" si="82"/>
        <v>303.28499999999997</v>
      </c>
      <c r="E432" s="139">
        <f t="shared" si="82"/>
        <v>1108.258</v>
      </c>
      <c r="F432" s="189">
        <f t="shared" si="82"/>
        <v>9402.7950000000001</v>
      </c>
      <c r="G432" s="139">
        <f t="shared" si="82"/>
        <v>5.8950000000000005</v>
      </c>
      <c r="H432" s="139">
        <f t="shared" si="82"/>
        <v>12.806000000000004</v>
      </c>
      <c r="I432" s="139">
        <f t="shared" si="82"/>
        <v>794.52</v>
      </c>
      <c r="J432" s="139">
        <f t="shared" si="82"/>
        <v>8.3570000000000011</v>
      </c>
      <c r="K432" s="139">
        <f t="shared" si="82"/>
        <v>25.607000000000003</v>
      </c>
      <c r="L432" s="189">
        <f t="shared" si="82"/>
        <v>1633.2729999999999</v>
      </c>
      <c r="M432" s="139">
        <f t="shared" si="82"/>
        <v>0.33800000000000008</v>
      </c>
      <c r="N432" s="189">
        <f t="shared" si="82"/>
        <v>1507.0539999999999</v>
      </c>
      <c r="O432" s="139">
        <f t="shared" si="82"/>
        <v>0.15300000000000002</v>
      </c>
      <c r="P432" s="189">
        <f t="shared" si="82"/>
        <v>5054.1529999999993</v>
      </c>
      <c r="Q432" s="140">
        <f t="shared" si="82"/>
        <v>73.072000000000003</v>
      </c>
      <c r="R432" s="186"/>
    </row>
    <row r="433" spans="1:18" x14ac:dyDescent="0.25">
      <c r="A433" s="206"/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86"/>
    </row>
    <row r="434" spans="1:18" x14ac:dyDescent="0.25">
      <c r="A434" s="206"/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86"/>
    </row>
    <row r="435" spans="1:18" ht="15.75" thickBot="1" x14ac:dyDescent="0.3">
      <c r="A435" s="254" t="s">
        <v>173</v>
      </c>
      <c r="B435" s="254"/>
      <c r="C435" s="254"/>
      <c r="D435" s="254"/>
      <c r="E435" s="254"/>
      <c r="F435" s="254"/>
      <c r="G435" s="254"/>
      <c r="H435" s="254"/>
      <c r="I435" s="254"/>
      <c r="J435" s="254"/>
      <c r="K435" s="254"/>
      <c r="L435" s="254"/>
      <c r="M435" s="254"/>
      <c r="N435" s="254"/>
      <c r="O435" s="254"/>
      <c r="P435" s="254"/>
      <c r="Q435" s="254"/>
      <c r="R435" s="186"/>
    </row>
    <row r="436" spans="1:18" x14ac:dyDescent="0.25">
      <c r="A436" s="255" t="s">
        <v>174</v>
      </c>
      <c r="B436" s="257" t="s">
        <v>175</v>
      </c>
      <c r="C436" s="257" t="s">
        <v>8</v>
      </c>
      <c r="D436" s="257" t="s">
        <v>9</v>
      </c>
      <c r="E436" s="257" t="s">
        <v>10</v>
      </c>
      <c r="F436" s="240" t="s">
        <v>5</v>
      </c>
      <c r="G436" s="240" t="s">
        <v>6</v>
      </c>
      <c r="H436" s="240"/>
      <c r="I436" s="240"/>
      <c r="J436" s="240"/>
      <c r="K436" s="240"/>
      <c r="L436" s="240" t="s">
        <v>7</v>
      </c>
      <c r="M436" s="240"/>
      <c r="N436" s="240"/>
      <c r="O436" s="240"/>
      <c r="P436" s="240"/>
      <c r="Q436" s="242"/>
      <c r="R436" s="186"/>
    </row>
    <row r="437" spans="1:18" ht="15.75" x14ac:dyDescent="0.25">
      <c r="A437" s="256"/>
      <c r="B437" s="258"/>
      <c r="C437" s="258"/>
      <c r="D437" s="258"/>
      <c r="E437" s="258"/>
      <c r="F437" s="241"/>
      <c r="G437" s="106" t="s">
        <v>11</v>
      </c>
      <c r="H437" s="106" t="s">
        <v>12</v>
      </c>
      <c r="I437" s="106" t="s">
        <v>13</v>
      </c>
      <c r="J437" s="106" t="s">
        <v>14</v>
      </c>
      <c r="K437" s="106" t="s">
        <v>15</v>
      </c>
      <c r="L437" s="106" t="s">
        <v>16</v>
      </c>
      <c r="M437" s="107" t="s">
        <v>17</v>
      </c>
      <c r="N437" s="107" t="s">
        <v>18</v>
      </c>
      <c r="O437" s="107" t="s">
        <v>19</v>
      </c>
      <c r="P437" s="107" t="s">
        <v>20</v>
      </c>
      <c r="Q437" s="108" t="s">
        <v>21</v>
      </c>
      <c r="R437" s="186"/>
    </row>
    <row r="438" spans="1:18" x14ac:dyDescent="0.25">
      <c r="A438" s="98">
        <v>1</v>
      </c>
      <c r="B438" s="96" t="s">
        <v>171</v>
      </c>
      <c r="C438" s="29">
        <f>C431/10</f>
        <v>39.244299999999996</v>
      </c>
      <c r="D438" s="29">
        <f t="shared" ref="D438:Q438" si="83">D431/10</f>
        <v>30.328499999999998</v>
      </c>
      <c r="E438" s="29">
        <f t="shared" si="83"/>
        <v>110.8258</v>
      </c>
      <c r="F438" s="29">
        <f t="shared" si="83"/>
        <v>940.27949999999998</v>
      </c>
      <c r="G438" s="29">
        <f t="shared" si="83"/>
        <v>0.58950000000000002</v>
      </c>
      <c r="H438" s="29">
        <f t="shared" si="83"/>
        <v>1.2806000000000004</v>
      </c>
      <c r="I438" s="29">
        <f t="shared" si="83"/>
        <v>79.451999999999998</v>
      </c>
      <c r="J438" s="29">
        <f t="shared" si="83"/>
        <v>0.83570000000000011</v>
      </c>
      <c r="K438" s="29">
        <f t="shared" si="83"/>
        <v>2.5607000000000002</v>
      </c>
      <c r="L438" s="29">
        <f t="shared" si="83"/>
        <v>163.32729999999998</v>
      </c>
      <c r="M438" s="29">
        <f t="shared" si="83"/>
        <v>3.3800000000000011E-2</v>
      </c>
      <c r="N438" s="29">
        <f t="shared" si="83"/>
        <v>150.7054</v>
      </c>
      <c r="O438" s="29">
        <f t="shared" si="83"/>
        <v>1.5300000000000003E-2</v>
      </c>
      <c r="P438" s="29">
        <f t="shared" si="83"/>
        <v>505.41529999999995</v>
      </c>
      <c r="Q438" s="190">
        <f t="shared" si="83"/>
        <v>7.3071999999999999</v>
      </c>
      <c r="R438" s="186"/>
    </row>
    <row r="439" spans="1:18" ht="16.5" thickBot="1" x14ac:dyDescent="0.3">
      <c r="A439" s="32"/>
      <c r="B439" s="191" t="s">
        <v>172</v>
      </c>
      <c r="C439" s="139">
        <f>SUM(C438)</f>
        <v>39.244299999999996</v>
      </c>
      <c r="D439" s="139">
        <f t="shared" ref="D439:Q439" si="84">SUM(D438)</f>
        <v>30.328499999999998</v>
      </c>
      <c r="E439" s="139">
        <f t="shared" si="84"/>
        <v>110.8258</v>
      </c>
      <c r="F439" s="139">
        <f t="shared" si="84"/>
        <v>940.27949999999998</v>
      </c>
      <c r="G439" s="139">
        <f t="shared" si="84"/>
        <v>0.58950000000000002</v>
      </c>
      <c r="H439" s="139">
        <f t="shared" si="84"/>
        <v>1.2806000000000004</v>
      </c>
      <c r="I439" s="139">
        <f t="shared" si="84"/>
        <v>79.451999999999998</v>
      </c>
      <c r="J439" s="139">
        <f t="shared" si="84"/>
        <v>0.83570000000000011</v>
      </c>
      <c r="K439" s="139">
        <f t="shared" si="84"/>
        <v>2.5607000000000002</v>
      </c>
      <c r="L439" s="139">
        <f t="shared" si="84"/>
        <v>163.32729999999998</v>
      </c>
      <c r="M439" s="139">
        <f t="shared" si="84"/>
        <v>3.3800000000000011E-2</v>
      </c>
      <c r="N439" s="139">
        <f t="shared" si="84"/>
        <v>150.7054</v>
      </c>
      <c r="O439" s="139">
        <f t="shared" si="84"/>
        <v>1.5300000000000003E-2</v>
      </c>
      <c r="P439" s="139">
        <f t="shared" si="84"/>
        <v>505.41529999999995</v>
      </c>
      <c r="Q439" s="140">
        <f t="shared" si="84"/>
        <v>7.3071999999999999</v>
      </c>
      <c r="R439" s="186"/>
    </row>
    <row r="440" spans="1:18" x14ac:dyDescent="0.25">
      <c r="A440" s="208"/>
      <c r="C440" s="186"/>
      <c r="D440" s="186"/>
      <c r="E440" s="186"/>
      <c r="F440" s="186"/>
      <c r="G440" s="186"/>
      <c r="H440" s="186"/>
      <c r="I440" s="186"/>
      <c r="J440" s="186"/>
      <c r="K440" s="186"/>
      <c r="L440" s="186"/>
      <c r="M440" s="186"/>
      <c r="N440" s="186"/>
      <c r="O440" s="186"/>
      <c r="P440" s="186"/>
      <c r="Q440" s="186"/>
      <c r="R440" s="186"/>
    </row>
    <row r="441" spans="1:18" x14ac:dyDescent="0.25">
      <c r="A441" s="208"/>
      <c r="C441" s="186"/>
      <c r="D441" s="186"/>
      <c r="E441" s="186"/>
      <c r="F441" s="186"/>
      <c r="G441" s="186"/>
      <c r="H441" s="186"/>
      <c r="I441" s="186"/>
      <c r="J441" s="186"/>
      <c r="K441" s="186"/>
      <c r="L441" s="186"/>
      <c r="M441" s="186"/>
      <c r="N441" s="186"/>
      <c r="O441" s="186"/>
      <c r="P441" s="186"/>
      <c r="Q441" s="186"/>
      <c r="R441" s="186"/>
    </row>
    <row r="442" spans="1:18" x14ac:dyDescent="0.25">
      <c r="A442" s="208"/>
      <c r="C442" s="186"/>
      <c r="D442" s="186"/>
      <c r="E442" s="186"/>
      <c r="F442" s="186"/>
      <c r="G442" s="186"/>
      <c r="H442" s="186"/>
      <c r="I442" s="192"/>
      <c r="J442" s="186"/>
      <c r="K442" s="186"/>
      <c r="L442" s="186"/>
      <c r="M442" s="186"/>
      <c r="N442" s="186"/>
      <c r="O442" s="186"/>
      <c r="P442" s="186"/>
      <c r="Q442" s="186"/>
      <c r="R442" s="186"/>
    </row>
    <row r="443" spans="1:18" x14ac:dyDescent="0.25">
      <c r="A443" s="208"/>
      <c r="C443" s="186"/>
      <c r="D443" s="186"/>
      <c r="E443" s="186"/>
      <c r="F443" s="186"/>
      <c r="G443" s="186"/>
      <c r="H443" s="186"/>
      <c r="I443" s="186"/>
      <c r="J443" s="186"/>
      <c r="K443" s="186"/>
      <c r="L443" s="186"/>
      <c r="M443" s="186"/>
      <c r="N443" s="186"/>
      <c r="O443" s="186"/>
      <c r="P443" s="186"/>
      <c r="Q443" s="186"/>
      <c r="R443" s="186"/>
    </row>
    <row r="444" spans="1:18" x14ac:dyDescent="0.25">
      <c r="A444" s="208"/>
      <c r="C444" s="186"/>
      <c r="D444" s="186"/>
      <c r="E444" s="186"/>
      <c r="F444" s="186"/>
      <c r="G444" s="186"/>
      <c r="H444" s="186"/>
      <c r="I444" s="186"/>
      <c r="J444" s="186"/>
      <c r="K444" s="186"/>
      <c r="L444" s="186"/>
      <c r="M444" s="186"/>
      <c r="N444" s="186"/>
      <c r="O444" s="186"/>
      <c r="P444" s="186"/>
      <c r="Q444" s="186"/>
      <c r="R444" s="186"/>
    </row>
    <row r="445" spans="1:18" x14ac:dyDescent="0.25">
      <c r="A445" s="208"/>
      <c r="C445" s="186"/>
      <c r="D445" s="186"/>
      <c r="E445" s="186"/>
      <c r="F445" s="186"/>
      <c r="G445" s="186"/>
      <c r="H445" s="186"/>
      <c r="I445" s="186"/>
      <c r="J445" s="186"/>
      <c r="K445" s="186"/>
      <c r="L445" s="186"/>
      <c r="M445" s="186"/>
      <c r="N445" s="186"/>
      <c r="O445" s="186"/>
      <c r="P445" s="186"/>
      <c r="Q445" s="186"/>
      <c r="R445" s="186"/>
    </row>
    <row r="446" spans="1:18" x14ac:dyDescent="0.25">
      <c r="A446" s="208"/>
      <c r="C446" s="186"/>
      <c r="D446" s="186"/>
      <c r="E446" s="186"/>
      <c r="F446" s="186"/>
      <c r="G446" s="186"/>
      <c r="H446" s="186"/>
      <c r="I446" s="186"/>
      <c r="J446" s="186"/>
      <c r="K446" s="186"/>
      <c r="L446" s="186"/>
      <c r="M446" s="186"/>
      <c r="N446" s="186"/>
      <c r="O446" s="186"/>
      <c r="P446" s="186"/>
      <c r="Q446" s="186"/>
      <c r="R446" s="186"/>
    </row>
    <row r="447" spans="1:18" x14ac:dyDescent="0.25">
      <c r="A447" s="208"/>
      <c r="C447" s="186"/>
      <c r="D447" s="186"/>
      <c r="E447" s="186"/>
      <c r="F447" s="186"/>
      <c r="G447" s="186"/>
      <c r="H447" s="186"/>
      <c r="I447" s="186"/>
      <c r="J447" s="186"/>
      <c r="K447" s="186"/>
      <c r="L447" s="186"/>
      <c r="M447" s="186"/>
      <c r="N447" s="186"/>
      <c r="O447" s="186"/>
      <c r="P447" s="186"/>
      <c r="Q447" s="186"/>
      <c r="R447" s="186"/>
    </row>
    <row r="448" spans="1:18" x14ac:dyDescent="0.25">
      <c r="A448" s="208"/>
      <c r="C448" s="186"/>
      <c r="D448" s="186"/>
      <c r="E448" s="186"/>
      <c r="F448" s="186"/>
      <c r="G448" s="186"/>
      <c r="H448" s="186"/>
      <c r="I448" s="186"/>
      <c r="J448" s="186"/>
      <c r="K448" s="186"/>
      <c r="L448" s="186"/>
      <c r="M448" s="186"/>
      <c r="N448" s="186"/>
      <c r="O448" s="186"/>
      <c r="P448" s="186"/>
      <c r="Q448" s="186"/>
      <c r="R448" s="186"/>
    </row>
    <row r="449" spans="1:18" x14ac:dyDescent="0.25">
      <c r="A449" s="208"/>
      <c r="C449" s="186"/>
      <c r="D449" s="186"/>
      <c r="E449" s="186"/>
      <c r="F449" s="186"/>
      <c r="G449" s="186"/>
      <c r="H449" s="186"/>
      <c r="I449" s="186"/>
      <c r="J449" s="186"/>
      <c r="K449" s="186"/>
      <c r="L449" s="186"/>
      <c r="M449" s="186"/>
      <c r="N449" s="186"/>
      <c r="O449" s="186"/>
      <c r="P449" s="186"/>
      <c r="Q449" s="186"/>
      <c r="R449" s="186"/>
    </row>
    <row r="450" spans="1:18" x14ac:dyDescent="0.25">
      <c r="A450" s="208"/>
      <c r="C450" s="186"/>
      <c r="D450" s="186"/>
      <c r="E450" s="186"/>
      <c r="F450" s="186"/>
      <c r="G450" s="186"/>
      <c r="H450" s="186"/>
      <c r="I450" s="186"/>
      <c r="J450" s="186"/>
      <c r="K450" s="186"/>
      <c r="L450" s="186"/>
      <c r="M450" s="186"/>
      <c r="N450" s="186"/>
      <c r="O450" s="186"/>
      <c r="P450" s="186"/>
      <c r="Q450" s="186"/>
      <c r="R450" s="186"/>
    </row>
    <row r="451" spans="1:18" x14ac:dyDescent="0.25">
      <c r="A451" s="208"/>
      <c r="C451" s="186"/>
      <c r="D451" s="186"/>
      <c r="E451" s="186"/>
      <c r="F451" s="186"/>
      <c r="G451" s="186"/>
      <c r="H451" s="186"/>
      <c r="I451" s="186"/>
      <c r="J451" s="186"/>
      <c r="K451" s="186"/>
      <c r="L451" s="186"/>
      <c r="M451" s="186"/>
      <c r="N451" s="186"/>
      <c r="O451" s="186"/>
      <c r="P451" s="186"/>
      <c r="Q451" s="186"/>
      <c r="R451" s="186"/>
    </row>
    <row r="452" spans="1:18" x14ac:dyDescent="0.25">
      <c r="A452" s="208"/>
      <c r="C452" s="186"/>
      <c r="D452" s="186"/>
      <c r="E452" s="186"/>
      <c r="F452" s="186"/>
      <c r="G452" s="186"/>
      <c r="H452" s="186"/>
      <c r="I452" s="186"/>
      <c r="J452" s="186"/>
      <c r="K452" s="186"/>
      <c r="L452" s="186"/>
      <c r="M452" s="186"/>
      <c r="N452" s="186"/>
      <c r="O452" s="186"/>
      <c r="P452" s="186"/>
      <c r="Q452" s="186"/>
      <c r="R452" s="186"/>
    </row>
    <row r="453" spans="1:18" x14ac:dyDescent="0.25">
      <c r="A453" s="208"/>
      <c r="C453" s="186"/>
      <c r="D453" s="186"/>
      <c r="E453" s="186"/>
      <c r="F453" s="186"/>
      <c r="G453" s="186"/>
      <c r="H453" s="186"/>
      <c r="I453" s="186"/>
      <c r="J453" s="186"/>
      <c r="K453" s="186"/>
      <c r="L453" s="186"/>
      <c r="M453" s="186"/>
      <c r="N453" s="186"/>
      <c r="O453" s="186"/>
      <c r="P453" s="186"/>
      <c r="Q453" s="186"/>
      <c r="R453" s="186"/>
    </row>
    <row r="454" spans="1:18" x14ac:dyDescent="0.25">
      <c r="A454" s="208"/>
      <c r="C454" s="186"/>
      <c r="D454" s="186"/>
      <c r="E454" s="186"/>
      <c r="F454" s="186"/>
      <c r="G454" s="186"/>
      <c r="H454" s="186"/>
      <c r="I454" s="186"/>
      <c r="J454" s="186"/>
      <c r="K454" s="186"/>
      <c r="L454" s="186"/>
      <c r="M454" s="186"/>
      <c r="N454" s="186"/>
      <c r="O454" s="186"/>
      <c r="P454" s="186"/>
      <c r="Q454" s="186"/>
      <c r="R454" s="186"/>
    </row>
    <row r="455" spans="1:18" x14ac:dyDescent="0.25">
      <c r="A455" s="208"/>
      <c r="C455" s="186"/>
      <c r="D455" s="186"/>
      <c r="E455" s="186"/>
      <c r="F455" s="186"/>
      <c r="G455" s="186"/>
      <c r="H455" s="186"/>
      <c r="I455" s="186"/>
      <c r="J455" s="186"/>
      <c r="K455" s="186"/>
      <c r="L455" s="186"/>
      <c r="M455" s="186"/>
      <c r="N455" s="186"/>
      <c r="O455" s="186"/>
      <c r="P455" s="186"/>
      <c r="Q455" s="186"/>
      <c r="R455" s="186"/>
    </row>
    <row r="456" spans="1:18" x14ac:dyDescent="0.25">
      <c r="A456" s="208"/>
      <c r="C456" s="186"/>
      <c r="D456" s="186"/>
      <c r="E456" s="186"/>
      <c r="F456" s="186"/>
      <c r="G456" s="186"/>
      <c r="H456" s="186"/>
      <c r="I456" s="186"/>
      <c r="J456" s="186"/>
      <c r="K456" s="186"/>
      <c r="L456" s="186"/>
      <c r="M456" s="186"/>
      <c r="N456" s="186"/>
      <c r="O456" s="186"/>
      <c r="P456" s="186"/>
      <c r="Q456" s="186"/>
      <c r="R456" s="186"/>
    </row>
    <row r="457" spans="1:18" x14ac:dyDescent="0.25">
      <c r="A457" s="208"/>
      <c r="C457" s="186"/>
      <c r="D457" s="186"/>
      <c r="E457" s="186"/>
      <c r="F457" s="186"/>
      <c r="G457" s="186"/>
      <c r="H457" s="186"/>
      <c r="I457" s="186"/>
      <c r="J457" s="186"/>
      <c r="K457" s="186"/>
      <c r="L457" s="186"/>
      <c r="M457" s="186"/>
      <c r="N457" s="186"/>
      <c r="O457" s="186"/>
      <c r="P457" s="186"/>
      <c r="Q457" s="186"/>
      <c r="R457" s="186"/>
    </row>
    <row r="458" spans="1:18" x14ac:dyDescent="0.25">
      <c r="A458" s="208"/>
      <c r="C458" s="186"/>
      <c r="D458" s="186"/>
      <c r="E458" s="186"/>
      <c r="F458" s="186"/>
      <c r="G458" s="186"/>
      <c r="H458" s="186"/>
      <c r="I458" s="186"/>
      <c r="J458" s="186"/>
      <c r="K458" s="186"/>
      <c r="L458" s="186"/>
      <c r="M458" s="186"/>
      <c r="N458" s="186"/>
      <c r="O458" s="186"/>
      <c r="P458" s="186"/>
      <c r="Q458" s="186"/>
      <c r="R458" s="186"/>
    </row>
    <row r="459" spans="1:18" x14ac:dyDescent="0.25">
      <c r="A459" s="208"/>
      <c r="C459" s="186"/>
      <c r="D459" s="186"/>
      <c r="E459" s="186"/>
      <c r="F459" s="186"/>
      <c r="G459" s="186"/>
      <c r="H459" s="186"/>
      <c r="I459" s="186"/>
      <c r="J459" s="186"/>
      <c r="K459" s="186"/>
      <c r="L459" s="186"/>
      <c r="M459" s="186"/>
      <c r="N459" s="186"/>
      <c r="O459" s="186"/>
      <c r="P459" s="186"/>
      <c r="Q459" s="186"/>
      <c r="R459" s="186"/>
    </row>
    <row r="460" spans="1:18" x14ac:dyDescent="0.25">
      <c r="A460" s="208"/>
      <c r="C460" s="186"/>
      <c r="D460" s="186"/>
      <c r="E460" s="186"/>
      <c r="F460" s="186"/>
      <c r="G460" s="186"/>
      <c r="H460" s="186"/>
      <c r="I460" s="186"/>
      <c r="J460" s="186"/>
      <c r="K460" s="186"/>
      <c r="L460" s="186"/>
      <c r="M460" s="186"/>
      <c r="N460" s="186"/>
      <c r="O460" s="186"/>
      <c r="P460" s="186"/>
      <c r="Q460" s="186"/>
      <c r="R460" s="186"/>
    </row>
    <row r="461" spans="1:18" x14ac:dyDescent="0.25">
      <c r="A461" s="208"/>
      <c r="C461" s="186"/>
      <c r="D461" s="186"/>
      <c r="E461" s="186"/>
      <c r="F461" s="186"/>
      <c r="G461" s="186"/>
      <c r="H461" s="186"/>
      <c r="I461" s="186"/>
      <c r="J461" s="186"/>
      <c r="K461" s="186"/>
      <c r="L461" s="186"/>
      <c r="M461" s="186"/>
      <c r="N461" s="186"/>
      <c r="O461" s="186"/>
      <c r="P461" s="186"/>
      <c r="Q461" s="186"/>
      <c r="R461" s="186"/>
    </row>
    <row r="462" spans="1:18" x14ac:dyDescent="0.25">
      <c r="A462" s="208"/>
      <c r="C462" s="186"/>
      <c r="D462" s="186"/>
      <c r="E462" s="186"/>
      <c r="F462" s="186"/>
      <c r="G462" s="186"/>
      <c r="H462" s="186"/>
      <c r="I462" s="186"/>
      <c r="J462" s="186"/>
      <c r="K462" s="186"/>
      <c r="L462" s="186"/>
      <c r="M462" s="186"/>
      <c r="N462" s="186"/>
      <c r="O462" s="186"/>
      <c r="P462" s="186"/>
      <c r="Q462" s="186"/>
      <c r="R462" s="186"/>
    </row>
    <row r="463" spans="1:18" x14ac:dyDescent="0.25">
      <c r="A463" s="208"/>
      <c r="C463" s="186"/>
      <c r="D463" s="186"/>
      <c r="E463" s="186"/>
      <c r="F463" s="186"/>
      <c r="G463" s="186"/>
      <c r="H463" s="186"/>
      <c r="I463" s="186"/>
      <c r="J463" s="186"/>
      <c r="K463" s="186"/>
      <c r="L463" s="186"/>
      <c r="M463" s="186"/>
      <c r="N463" s="186"/>
      <c r="O463" s="186"/>
      <c r="P463" s="186"/>
      <c r="Q463" s="186"/>
      <c r="R463" s="186"/>
    </row>
    <row r="464" spans="1:18" x14ac:dyDescent="0.25">
      <c r="A464" s="208"/>
      <c r="C464" s="186"/>
      <c r="D464" s="186"/>
      <c r="E464" s="186"/>
      <c r="F464" s="186"/>
      <c r="G464" s="186"/>
      <c r="H464" s="186"/>
      <c r="I464" s="186"/>
      <c r="J464" s="186"/>
      <c r="K464" s="186"/>
      <c r="L464" s="186"/>
      <c r="M464" s="186"/>
      <c r="N464" s="186"/>
      <c r="O464" s="186"/>
      <c r="P464" s="186"/>
      <c r="Q464" s="186"/>
      <c r="R464" s="186"/>
    </row>
    <row r="465" spans="1:18" x14ac:dyDescent="0.25">
      <c r="A465" s="208"/>
      <c r="C465" s="186"/>
      <c r="D465" s="186"/>
      <c r="E465" s="186"/>
      <c r="F465" s="186"/>
      <c r="G465" s="186"/>
      <c r="H465" s="186"/>
      <c r="I465" s="186"/>
      <c r="J465" s="186"/>
      <c r="K465" s="186"/>
      <c r="L465" s="186"/>
      <c r="M465" s="186"/>
      <c r="N465" s="186"/>
      <c r="O465" s="186"/>
      <c r="P465" s="186"/>
      <c r="Q465" s="186"/>
      <c r="R465" s="186"/>
    </row>
    <row r="466" spans="1:18" x14ac:dyDescent="0.25">
      <c r="A466" s="208"/>
      <c r="C466" s="186"/>
      <c r="D466" s="186"/>
      <c r="E466" s="186"/>
      <c r="F466" s="186"/>
      <c r="G466" s="186"/>
      <c r="H466" s="186"/>
      <c r="I466" s="186"/>
      <c r="J466" s="186"/>
      <c r="K466" s="186"/>
      <c r="L466" s="186"/>
      <c r="M466" s="186"/>
      <c r="N466" s="186"/>
      <c r="O466" s="186"/>
      <c r="P466" s="186"/>
      <c r="Q466" s="186"/>
      <c r="R466" s="186"/>
    </row>
    <row r="467" spans="1:18" x14ac:dyDescent="0.25">
      <c r="A467" s="208"/>
      <c r="C467" s="186"/>
      <c r="D467" s="186"/>
      <c r="E467" s="186"/>
      <c r="F467" s="186"/>
      <c r="G467" s="186"/>
      <c r="H467" s="186"/>
      <c r="I467" s="186"/>
      <c r="J467" s="186"/>
      <c r="K467" s="186"/>
      <c r="L467" s="186"/>
      <c r="M467" s="186"/>
      <c r="N467" s="186"/>
      <c r="O467" s="186"/>
      <c r="P467" s="186"/>
      <c r="Q467" s="186"/>
      <c r="R467" s="186"/>
    </row>
    <row r="468" spans="1:18" x14ac:dyDescent="0.25">
      <c r="A468" s="208"/>
      <c r="C468" s="186"/>
      <c r="D468" s="186"/>
      <c r="E468" s="186"/>
      <c r="F468" s="186"/>
      <c r="G468" s="186"/>
      <c r="H468" s="186"/>
      <c r="I468" s="186"/>
      <c r="J468" s="186"/>
      <c r="K468" s="186"/>
      <c r="L468" s="186"/>
      <c r="M468" s="186"/>
      <c r="N468" s="186"/>
      <c r="O468" s="186"/>
      <c r="P468" s="186"/>
      <c r="Q468" s="186"/>
      <c r="R468" s="186"/>
    </row>
    <row r="469" spans="1:18" x14ac:dyDescent="0.25">
      <c r="A469" s="208"/>
      <c r="C469" s="186"/>
      <c r="D469" s="186"/>
      <c r="E469" s="186"/>
      <c r="F469" s="186"/>
      <c r="G469" s="186"/>
      <c r="H469" s="186"/>
      <c r="I469" s="186"/>
      <c r="J469" s="186"/>
      <c r="K469" s="186"/>
      <c r="L469" s="186"/>
      <c r="M469" s="186"/>
      <c r="N469" s="186"/>
      <c r="O469" s="186"/>
      <c r="P469" s="186"/>
      <c r="Q469" s="186"/>
      <c r="R469" s="186"/>
    </row>
    <row r="470" spans="1:18" x14ac:dyDescent="0.25">
      <c r="A470" s="208"/>
      <c r="C470" s="186"/>
      <c r="D470" s="186"/>
      <c r="E470" s="186"/>
      <c r="F470" s="186"/>
      <c r="G470" s="186"/>
      <c r="H470" s="186"/>
      <c r="I470" s="186"/>
      <c r="J470" s="186"/>
      <c r="K470" s="186"/>
      <c r="L470" s="186"/>
      <c r="M470" s="186"/>
      <c r="N470" s="186"/>
      <c r="O470" s="186"/>
      <c r="P470" s="186"/>
      <c r="Q470" s="186"/>
      <c r="R470" s="186"/>
    </row>
    <row r="471" spans="1:18" x14ac:dyDescent="0.25">
      <c r="A471" s="208"/>
      <c r="C471" s="186"/>
      <c r="D471" s="186"/>
      <c r="E471" s="186"/>
      <c r="F471" s="186"/>
      <c r="G471" s="186"/>
      <c r="H471" s="186"/>
      <c r="I471" s="186"/>
      <c r="J471" s="186"/>
      <c r="K471" s="186"/>
      <c r="L471" s="186"/>
      <c r="M471" s="186"/>
      <c r="N471" s="186"/>
      <c r="O471" s="186"/>
      <c r="P471" s="186"/>
      <c r="Q471" s="186"/>
      <c r="R471" s="186"/>
    </row>
    <row r="472" spans="1:18" x14ac:dyDescent="0.25">
      <c r="A472" s="208"/>
      <c r="C472" s="186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86"/>
      <c r="R472" s="186"/>
    </row>
    <row r="473" spans="1:18" x14ac:dyDescent="0.25">
      <c r="A473" s="208"/>
      <c r="C473" s="186"/>
      <c r="D473" s="186"/>
      <c r="E473" s="186"/>
      <c r="F473" s="186"/>
      <c r="G473" s="186"/>
      <c r="H473" s="186"/>
      <c r="I473" s="186"/>
      <c r="J473" s="186"/>
      <c r="K473" s="186"/>
      <c r="L473" s="186"/>
      <c r="M473" s="186"/>
      <c r="N473" s="186"/>
      <c r="O473" s="186"/>
      <c r="P473" s="186"/>
      <c r="Q473" s="186"/>
      <c r="R473" s="186"/>
    </row>
    <row r="474" spans="1:18" x14ac:dyDescent="0.25">
      <c r="A474" s="208"/>
      <c r="C474" s="186"/>
      <c r="D474" s="186"/>
      <c r="E474" s="186"/>
      <c r="F474" s="186"/>
      <c r="G474" s="186"/>
      <c r="H474" s="186"/>
      <c r="I474" s="186"/>
      <c r="J474" s="186"/>
      <c r="K474" s="186"/>
      <c r="L474" s="186"/>
      <c r="M474" s="186"/>
      <c r="N474" s="186"/>
      <c r="O474" s="186"/>
      <c r="P474" s="186"/>
      <c r="Q474" s="186"/>
      <c r="R474" s="186"/>
    </row>
    <row r="475" spans="1:18" x14ac:dyDescent="0.25">
      <c r="A475" s="208"/>
      <c r="C475" s="186"/>
      <c r="D475" s="186"/>
      <c r="E475" s="186"/>
      <c r="F475" s="186"/>
      <c r="G475" s="186"/>
      <c r="H475" s="186"/>
      <c r="I475" s="186"/>
      <c r="J475" s="186"/>
      <c r="K475" s="186"/>
      <c r="L475" s="186"/>
      <c r="M475" s="186"/>
      <c r="N475" s="186"/>
      <c r="O475" s="186"/>
      <c r="P475" s="186"/>
      <c r="Q475" s="186"/>
      <c r="R475" s="186"/>
    </row>
    <row r="476" spans="1:18" x14ac:dyDescent="0.25">
      <c r="A476" s="208"/>
      <c r="C476" s="186"/>
      <c r="D476" s="186"/>
      <c r="E476" s="186"/>
      <c r="F476" s="186"/>
      <c r="G476" s="186"/>
      <c r="H476" s="186"/>
      <c r="I476" s="186"/>
      <c r="J476" s="186"/>
      <c r="K476" s="186"/>
      <c r="L476" s="186"/>
      <c r="M476" s="186"/>
      <c r="N476" s="186"/>
      <c r="O476" s="186"/>
      <c r="P476" s="186"/>
      <c r="Q476" s="186"/>
      <c r="R476" s="186"/>
    </row>
    <row r="477" spans="1:18" x14ac:dyDescent="0.25">
      <c r="A477" s="208"/>
      <c r="C477" s="186"/>
      <c r="D477" s="186"/>
      <c r="E477" s="186"/>
      <c r="F477" s="186"/>
      <c r="G477" s="186"/>
      <c r="H477" s="186"/>
      <c r="I477" s="186"/>
      <c r="J477" s="186"/>
      <c r="K477" s="186"/>
      <c r="L477" s="186"/>
      <c r="M477" s="186"/>
      <c r="N477" s="186"/>
      <c r="O477" s="186"/>
      <c r="P477" s="186"/>
      <c r="Q477" s="186"/>
      <c r="R477" s="186"/>
    </row>
    <row r="478" spans="1:18" x14ac:dyDescent="0.25">
      <c r="A478" s="208"/>
      <c r="C478" s="186"/>
      <c r="D478" s="186"/>
      <c r="E478" s="186"/>
      <c r="F478" s="186"/>
      <c r="G478" s="186"/>
      <c r="H478" s="186"/>
      <c r="I478" s="186"/>
      <c r="J478" s="186"/>
      <c r="K478" s="186"/>
      <c r="L478" s="186"/>
      <c r="M478" s="186"/>
      <c r="N478" s="186"/>
      <c r="O478" s="186"/>
      <c r="P478" s="186"/>
      <c r="Q478" s="186"/>
      <c r="R478" s="186"/>
    </row>
    <row r="479" spans="1:18" x14ac:dyDescent="0.25">
      <c r="A479" s="208"/>
      <c r="C479" s="186"/>
      <c r="D479" s="186"/>
      <c r="E479" s="186"/>
      <c r="F479" s="186"/>
      <c r="G479" s="186"/>
      <c r="H479" s="186"/>
      <c r="I479" s="186"/>
      <c r="J479" s="186"/>
      <c r="K479" s="186"/>
      <c r="L479" s="186"/>
      <c r="M479" s="186"/>
      <c r="N479" s="186"/>
      <c r="O479" s="186"/>
      <c r="P479" s="186"/>
      <c r="Q479" s="186"/>
      <c r="R479" s="186"/>
    </row>
    <row r="480" spans="1:18" x14ac:dyDescent="0.25">
      <c r="A480" s="208"/>
      <c r="C480" s="186"/>
      <c r="D480" s="186"/>
      <c r="E480" s="186"/>
      <c r="F480" s="186"/>
      <c r="G480" s="186"/>
      <c r="H480" s="186"/>
      <c r="I480" s="186"/>
      <c r="J480" s="186"/>
      <c r="K480" s="186"/>
      <c r="L480" s="186"/>
      <c r="M480" s="186"/>
      <c r="N480" s="186"/>
      <c r="O480" s="186"/>
      <c r="P480" s="186"/>
      <c r="Q480" s="186"/>
      <c r="R480" s="186"/>
    </row>
    <row r="481" spans="1:18" x14ac:dyDescent="0.25">
      <c r="A481" s="208"/>
      <c r="C481" s="186"/>
      <c r="D481" s="186"/>
      <c r="E481" s="186"/>
      <c r="F481" s="186"/>
      <c r="G481" s="186"/>
      <c r="H481" s="186"/>
      <c r="I481" s="186"/>
      <c r="J481" s="186"/>
      <c r="K481" s="186"/>
      <c r="L481" s="186"/>
      <c r="M481" s="186"/>
      <c r="N481" s="186"/>
      <c r="O481" s="186"/>
      <c r="P481" s="186"/>
      <c r="Q481" s="186"/>
      <c r="R481" s="186"/>
    </row>
    <row r="482" spans="1:18" x14ac:dyDescent="0.25">
      <c r="A482" s="208"/>
      <c r="C482" s="186"/>
      <c r="D482" s="186"/>
      <c r="E482" s="186"/>
      <c r="F482" s="186"/>
      <c r="G482" s="186"/>
      <c r="H482" s="186"/>
      <c r="I482" s="186"/>
      <c r="J482" s="186"/>
      <c r="K482" s="186"/>
      <c r="L482" s="186"/>
      <c r="M482" s="186"/>
      <c r="N482" s="186"/>
      <c r="O482" s="186"/>
      <c r="P482" s="186"/>
      <c r="Q482" s="186"/>
      <c r="R482" s="186"/>
    </row>
    <row r="483" spans="1:18" x14ac:dyDescent="0.25">
      <c r="A483" s="208"/>
      <c r="C483" s="186"/>
      <c r="D483" s="186"/>
      <c r="E483" s="186"/>
      <c r="F483" s="186"/>
      <c r="G483" s="186"/>
      <c r="H483" s="186"/>
      <c r="I483" s="186"/>
      <c r="J483" s="186"/>
      <c r="K483" s="186"/>
      <c r="L483" s="186"/>
      <c r="M483" s="186"/>
      <c r="N483" s="186"/>
      <c r="O483" s="186"/>
      <c r="P483" s="186"/>
      <c r="Q483" s="186"/>
      <c r="R483" s="186"/>
    </row>
    <row r="484" spans="1:18" x14ac:dyDescent="0.25">
      <c r="A484" s="208"/>
      <c r="C484" s="186"/>
      <c r="D484" s="186"/>
      <c r="E484" s="186"/>
      <c r="F484" s="186"/>
      <c r="G484" s="186"/>
      <c r="H484" s="186"/>
      <c r="I484" s="186"/>
      <c r="J484" s="186"/>
      <c r="K484" s="186"/>
      <c r="L484" s="186"/>
      <c r="M484" s="186"/>
      <c r="N484" s="186"/>
      <c r="O484" s="186"/>
      <c r="P484" s="186"/>
      <c r="Q484" s="186"/>
      <c r="R484" s="186"/>
    </row>
    <row r="485" spans="1:18" x14ac:dyDescent="0.25">
      <c r="A485" s="208"/>
      <c r="C485" s="186"/>
      <c r="D485" s="186"/>
      <c r="E485" s="186"/>
      <c r="F485" s="186"/>
      <c r="G485" s="186"/>
      <c r="H485" s="186"/>
      <c r="I485" s="186"/>
      <c r="J485" s="186"/>
      <c r="K485" s="186"/>
      <c r="L485" s="186"/>
      <c r="M485" s="186"/>
      <c r="N485" s="186"/>
      <c r="O485" s="186"/>
      <c r="P485" s="186"/>
      <c r="Q485" s="186"/>
      <c r="R485" s="186"/>
    </row>
    <row r="486" spans="1:18" x14ac:dyDescent="0.25">
      <c r="A486" s="208"/>
      <c r="C486" s="186"/>
      <c r="D486" s="186"/>
      <c r="E486" s="186"/>
      <c r="F486" s="186"/>
      <c r="G486" s="186"/>
      <c r="H486" s="186"/>
      <c r="I486" s="186"/>
      <c r="J486" s="186"/>
      <c r="K486" s="186"/>
      <c r="L486" s="186"/>
      <c r="M486" s="186"/>
      <c r="N486" s="186"/>
      <c r="O486" s="186"/>
      <c r="P486" s="186"/>
      <c r="Q486" s="186"/>
      <c r="R486" s="186"/>
    </row>
    <row r="487" spans="1:18" x14ac:dyDescent="0.25">
      <c r="A487" s="208"/>
      <c r="C487" s="186"/>
      <c r="D487" s="186"/>
      <c r="E487" s="186"/>
      <c r="F487" s="186"/>
      <c r="G487" s="186"/>
      <c r="H487" s="186"/>
      <c r="I487" s="186"/>
      <c r="J487" s="186"/>
      <c r="K487" s="186"/>
      <c r="L487" s="186"/>
      <c r="M487" s="186"/>
      <c r="N487" s="186"/>
      <c r="O487" s="186"/>
      <c r="P487" s="186"/>
      <c r="Q487" s="186"/>
      <c r="R487" s="186"/>
    </row>
    <row r="488" spans="1:18" x14ac:dyDescent="0.25">
      <c r="A488" s="208"/>
      <c r="C488" s="186"/>
      <c r="D488" s="186"/>
      <c r="E488" s="186"/>
      <c r="F488" s="186"/>
      <c r="G488" s="186"/>
      <c r="H488" s="186"/>
      <c r="I488" s="186"/>
      <c r="J488" s="186"/>
      <c r="K488" s="186"/>
      <c r="L488" s="186"/>
      <c r="M488" s="186"/>
      <c r="N488" s="186"/>
      <c r="O488" s="186"/>
      <c r="P488" s="186"/>
      <c r="Q488" s="186"/>
      <c r="R488" s="186"/>
    </row>
    <row r="489" spans="1:18" x14ac:dyDescent="0.25">
      <c r="A489" s="208"/>
      <c r="C489" s="186"/>
      <c r="D489" s="186"/>
      <c r="E489" s="186"/>
      <c r="F489" s="186"/>
      <c r="G489" s="186"/>
      <c r="H489" s="186"/>
      <c r="I489" s="186"/>
      <c r="J489" s="186"/>
      <c r="K489" s="186"/>
      <c r="L489" s="186"/>
      <c r="M489" s="186"/>
      <c r="N489" s="186"/>
      <c r="O489" s="186"/>
      <c r="P489" s="186"/>
      <c r="Q489" s="186"/>
      <c r="R489" s="186"/>
    </row>
    <row r="490" spans="1:18" x14ac:dyDescent="0.25">
      <c r="A490" s="208"/>
      <c r="C490" s="186"/>
      <c r="D490" s="186"/>
      <c r="E490" s="186"/>
      <c r="F490" s="186"/>
      <c r="G490" s="186"/>
      <c r="H490" s="186"/>
      <c r="I490" s="186"/>
      <c r="J490" s="186"/>
      <c r="K490" s="186"/>
      <c r="L490" s="186"/>
      <c r="M490" s="186"/>
      <c r="N490" s="186"/>
      <c r="O490" s="186"/>
      <c r="P490" s="186"/>
      <c r="Q490" s="186"/>
      <c r="R490" s="186"/>
    </row>
    <row r="491" spans="1:18" x14ac:dyDescent="0.25">
      <c r="A491" s="208"/>
      <c r="C491" s="186"/>
      <c r="D491" s="186"/>
      <c r="E491" s="186"/>
      <c r="F491" s="186"/>
      <c r="G491" s="186"/>
      <c r="H491" s="186"/>
      <c r="I491" s="186"/>
      <c r="J491" s="186"/>
      <c r="K491" s="186"/>
      <c r="L491" s="186"/>
      <c r="M491" s="186"/>
      <c r="N491" s="186"/>
      <c r="O491" s="186"/>
      <c r="P491" s="186"/>
      <c r="Q491" s="186"/>
      <c r="R491" s="186"/>
    </row>
    <row r="492" spans="1:18" x14ac:dyDescent="0.25">
      <c r="A492" s="208"/>
      <c r="C492" s="186"/>
      <c r="D492" s="186"/>
      <c r="E492" s="186"/>
      <c r="F492" s="186"/>
      <c r="G492" s="186"/>
      <c r="H492" s="186"/>
      <c r="I492" s="186"/>
      <c r="J492" s="186"/>
      <c r="K492" s="186"/>
      <c r="L492" s="186"/>
      <c r="M492" s="186"/>
      <c r="N492" s="186"/>
      <c r="O492" s="186"/>
      <c r="P492" s="186"/>
      <c r="Q492" s="186"/>
      <c r="R492" s="186"/>
    </row>
    <row r="493" spans="1:18" x14ac:dyDescent="0.25">
      <c r="A493" s="208"/>
      <c r="C493" s="186"/>
      <c r="D493" s="186"/>
      <c r="E493" s="186"/>
      <c r="F493" s="186"/>
      <c r="G493" s="186"/>
      <c r="H493" s="186"/>
      <c r="I493" s="186"/>
      <c r="J493" s="186"/>
      <c r="K493" s="186"/>
      <c r="L493" s="186"/>
      <c r="M493" s="186"/>
      <c r="N493" s="186"/>
      <c r="O493" s="186"/>
      <c r="P493" s="186"/>
      <c r="Q493" s="186"/>
      <c r="R493" s="186"/>
    </row>
    <row r="494" spans="1:18" x14ac:dyDescent="0.25">
      <c r="A494" s="208"/>
      <c r="C494" s="186"/>
      <c r="D494" s="186"/>
      <c r="E494" s="186"/>
      <c r="F494" s="186"/>
      <c r="G494" s="186"/>
      <c r="H494" s="186"/>
      <c r="I494" s="186"/>
      <c r="J494" s="186"/>
      <c r="K494" s="186"/>
      <c r="L494" s="186"/>
      <c r="M494" s="186"/>
      <c r="N494" s="186"/>
      <c r="O494" s="186"/>
      <c r="P494" s="186"/>
      <c r="Q494" s="186"/>
      <c r="R494" s="186"/>
    </row>
    <row r="495" spans="1:18" x14ac:dyDescent="0.25">
      <c r="A495" s="208"/>
      <c r="C495" s="186"/>
      <c r="D495" s="186"/>
      <c r="E495" s="186"/>
      <c r="F495" s="186"/>
      <c r="G495" s="186"/>
      <c r="H495" s="186"/>
      <c r="I495" s="186"/>
      <c r="J495" s="186"/>
      <c r="K495" s="186"/>
      <c r="L495" s="186"/>
      <c r="M495" s="186"/>
      <c r="N495" s="186"/>
      <c r="O495" s="186"/>
      <c r="P495" s="186"/>
      <c r="Q495" s="186"/>
      <c r="R495" s="186"/>
    </row>
    <row r="496" spans="1:18" x14ac:dyDescent="0.25">
      <c r="A496" s="208"/>
      <c r="C496" s="186"/>
      <c r="D496" s="186"/>
      <c r="E496" s="186"/>
      <c r="F496" s="186"/>
      <c r="G496" s="186"/>
      <c r="H496" s="186"/>
      <c r="I496" s="186"/>
      <c r="J496" s="186"/>
      <c r="K496" s="186"/>
      <c r="L496" s="186"/>
      <c r="M496" s="186"/>
      <c r="N496" s="186"/>
      <c r="O496" s="186"/>
      <c r="P496" s="186"/>
      <c r="Q496" s="186"/>
      <c r="R496" s="186"/>
    </row>
    <row r="497" spans="1:18" x14ac:dyDescent="0.25">
      <c r="A497" s="208"/>
      <c r="C497" s="186"/>
      <c r="D497" s="186"/>
      <c r="E497" s="186"/>
      <c r="F497" s="186"/>
      <c r="G497" s="186"/>
      <c r="H497" s="186"/>
      <c r="I497" s="186"/>
      <c r="J497" s="186"/>
      <c r="K497" s="186"/>
      <c r="L497" s="186"/>
      <c r="M497" s="186"/>
      <c r="N497" s="186"/>
      <c r="O497" s="186"/>
      <c r="P497" s="186"/>
      <c r="Q497" s="186"/>
      <c r="R497" s="186"/>
    </row>
    <row r="498" spans="1:18" x14ac:dyDescent="0.25">
      <c r="A498" s="208"/>
      <c r="C498" s="186"/>
      <c r="D498" s="186"/>
      <c r="E498" s="186"/>
      <c r="F498" s="186"/>
      <c r="G498" s="186"/>
      <c r="H498" s="186"/>
      <c r="I498" s="186"/>
      <c r="J498" s="186"/>
      <c r="K498" s="186"/>
      <c r="L498" s="186"/>
      <c r="M498" s="186"/>
      <c r="N498" s="186"/>
      <c r="O498" s="186"/>
      <c r="P498" s="186"/>
      <c r="Q498" s="186"/>
      <c r="R498" s="186"/>
    </row>
    <row r="499" spans="1:18" x14ac:dyDescent="0.25">
      <c r="A499" s="208"/>
      <c r="C499" s="186"/>
      <c r="D499" s="186"/>
      <c r="E499" s="186"/>
      <c r="F499" s="186"/>
      <c r="G499" s="186"/>
      <c r="H499" s="186"/>
      <c r="I499" s="186"/>
      <c r="J499" s="186"/>
      <c r="K499" s="186"/>
      <c r="L499" s="186"/>
      <c r="M499" s="186"/>
      <c r="N499" s="186"/>
      <c r="O499" s="186"/>
      <c r="P499" s="186"/>
      <c r="Q499" s="186"/>
      <c r="R499" s="186"/>
    </row>
    <row r="500" spans="1:18" x14ac:dyDescent="0.25">
      <c r="A500" s="208"/>
      <c r="C500" s="186"/>
      <c r="D500" s="186"/>
      <c r="E500" s="186"/>
      <c r="F500" s="186"/>
      <c r="G500" s="186"/>
      <c r="H500" s="186"/>
      <c r="I500" s="186"/>
      <c r="J500" s="186"/>
      <c r="K500" s="186"/>
      <c r="L500" s="186"/>
      <c r="M500" s="186"/>
      <c r="N500" s="186"/>
      <c r="O500" s="186"/>
      <c r="P500" s="186"/>
      <c r="Q500" s="186"/>
      <c r="R500" s="186"/>
    </row>
    <row r="501" spans="1:18" x14ac:dyDescent="0.25">
      <c r="A501" s="208"/>
      <c r="C501" s="186"/>
      <c r="D501" s="186"/>
      <c r="E501" s="186"/>
      <c r="F501" s="186"/>
      <c r="G501" s="186"/>
      <c r="H501" s="186"/>
      <c r="I501" s="186"/>
      <c r="J501" s="186"/>
      <c r="K501" s="186"/>
      <c r="L501" s="186"/>
      <c r="M501" s="186"/>
      <c r="N501" s="186"/>
      <c r="O501" s="186"/>
      <c r="P501" s="186"/>
      <c r="Q501" s="186"/>
      <c r="R501" s="186"/>
    </row>
    <row r="502" spans="1:18" x14ac:dyDescent="0.25">
      <c r="A502" s="208"/>
      <c r="C502" s="186"/>
      <c r="D502" s="186"/>
      <c r="E502" s="186"/>
      <c r="F502" s="186"/>
      <c r="G502" s="186"/>
      <c r="H502" s="186"/>
      <c r="I502" s="186"/>
      <c r="J502" s="186"/>
      <c r="K502" s="186"/>
      <c r="L502" s="186"/>
      <c r="M502" s="186"/>
      <c r="N502" s="186"/>
      <c r="O502" s="186"/>
      <c r="P502" s="186"/>
      <c r="Q502" s="186"/>
      <c r="R502" s="186"/>
    </row>
    <row r="503" spans="1:18" x14ac:dyDescent="0.25">
      <c r="A503" s="208"/>
      <c r="C503" s="186"/>
      <c r="D503" s="186"/>
      <c r="E503" s="186"/>
      <c r="F503" s="186"/>
      <c r="G503" s="186"/>
      <c r="H503" s="186"/>
      <c r="I503" s="186"/>
      <c r="J503" s="186"/>
      <c r="K503" s="186"/>
      <c r="L503" s="186"/>
      <c r="M503" s="186"/>
      <c r="N503" s="186"/>
      <c r="O503" s="186"/>
      <c r="P503" s="186"/>
      <c r="Q503" s="186"/>
      <c r="R503" s="186"/>
    </row>
    <row r="504" spans="1:18" x14ac:dyDescent="0.25">
      <c r="A504" s="208"/>
      <c r="C504" s="186"/>
      <c r="D504" s="186"/>
      <c r="E504" s="186"/>
      <c r="F504" s="186"/>
      <c r="G504" s="186"/>
      <c r="H504" s="186"/>
      <c r="I504" s="186"/>
      <c r="J504" s="186"/>
      <c r="K504" s="186"/>
      <c r="L504" s="186"/>
      <c r="M504" s="186"/>
      <c r="N504" s="186"/>
      <c r="O504" s="186"/>
      <c r="P504" s="186"/>
      <c r="Q504" s="186"/>
      <c r="R504" s="186"/>
    </row>
    <row r="505" spans="1:18" x14ac:dyDescent="0.25">
      <c r="A505" s="208"/>
      <c r="C505" s="186"/>
      <c r="D505" s="186"/>
      <c r="E505" s="186"/>
      <c r="F505" s="186"/>
      <c r="G505" s="186"/>
      <c r="H505" s="186"/>
      <c r="I505" s="186"/>
      <c r="J505" s="186"/>
      <c r="K505" s="186"/>
      <c r="L505" s="186"/>
      <c r="M505" s="186"/>
      <c r="N505" s="186"/>
      <c r="O505" s="186"/>
      <c r="P505" s="186"/>
      <c r="Q505" s="186"/>
      <c r="R505" s="186"/>
    </row>
    <row r="506" spans="1:18" x14ac:dyDescent="0.25">
      <c r="A506" s="208"/>
      <c r="C506" s="186"/>
      <c r="D506" s="186"/>
      <c r="E506" s="186"/>
      <c r="F506" s="186"/>
      <c r="G506" s="186"/>
      <c r="H506" s="186"/>
      <c r="I506" s="186"/>
      <c r="J506" s="186"/>
      <c r="K506" s="186"/>
      <c r="L506" s="186"/>
      <c r="M506" s="186"/>
      <c r="N506" s="186"/>
      <c r="O506" s="186"/>
      <c r="P506" s="186"/>
      <c r="Q506" s="186"/>
      <c r="R506" s="186"/>
    </row>
    <row r="507" spans="1:18" x14ac:dyDescent="0.25">
      <c r="A507" s="208"/>
      <c r="C507" s="186"/>
      <c r="D507" s="186"/>
      <c r="E507" s="186"/>
      <c r="F507" s="186"/>
      <c r="G507" s="186"/>
      <c r="H507" s="186"/>
      <c r="I507" s="186"/>
      <c r="J507" s="186"/>
      <c r="K507" s="186"/>
      <c r="L507" s="186"/>
      <c r="M507" s="186"/>
      <c r="N507" s="186"/>
      <c r="O507" s="186"/>
      <c r="P507" s="186"/>
      <c r="Q507" s="186"/>
      <c r="R507" s="186"/>
    </row>
    <row r="508" spans="1:18" x14ac:dyDescent="0.25">
      <c r="A508" s="208"/>
      <c r="C508" s="186"/>
      <c r="D508" s="186"/>
      <c r="E508" s="186"/>
      <c r="F508" s="186"/>
      <c r="G508" s="186"/>
      <c r="H508" s="186"/>
      <c r="I508" s="186"/>
      <c r="J508" s="186"/>
      <c r="K508" s="186"/>
      <c r="L508" s="186"/>
      <c r="M508" s="186"/>
      <c r="N508" s="186"/>
      <c r="O508" s="186"/>
      <c r="P508" s="186"/>
      <c r="Q508" s="186"/>
      <c r="R508" s="186"/>
    </row>
    <row r="509" spans="1:18" x14ac:dyDescent="0.25">
      <c r="A509" s="208"/>
      <c r="C509" s="186"/>
      <c r="D509" s="186"/>
      <c r="E509" s="186"/>
      <c r="F509" s="186"/>
      <c r="G509" s="186"/>
      <c r="H509" s="186"/>
      <c r="I509" s="186"/>
      <c r="J509" s="186"/>
      <c r="K509" s="186"/>
      <c r="L509" s="186"/>
      <c r="M509" s="186"/>
      <c r="N509" s="186"/>
      <c r="O509" s="186"/>
      <c r="P509" s="186"/>
      <c r="Q509" s="186"/>
      <c r="R509" s="186"/>
    </row>
    <row r="510" spans="1:18" x14ac:dyDescent="0.25">
      <c r="A510" s="208"/>
      <c r="C510" s="186"/>
      <c r="D510" s="186"/>
      <c r="E510" s="186"/>
      <c r="F510" s="186"/>
      <c r="G510" s="186"/>
      <c r="H510" s="186"/>
      <c r="I510" s="186"/>
      <c r="J510" s="186"/>
      <c r="K510" s="186"/>
      <c r="L510" s="186"/>
      <c r="M510" s="186"/>
      <c r="N510" s="186"/>
      <c r="O510" s="186"/>
      <c r="P510" s="186"/>
      <c r="Q510" s="186"/>
      <c r="R510" s="186"/>
    </row>
    <row r="511" spans="1:18" x14ac:dyDescent="0.25">
      <c r="A511" s="208"/>
      <c r="C511" s="186"/>
      <c r="D511" s="186"/>
      <c r="E511" s="186"/>
      <c r="F511" s="186"/>
      <c r="G511" s="186"/>
      <c r="H511" s="186"/>
      <c r="I511" s="186"/>
      <c r="J511" s="186"/>
      <c r="K511" s="186"/>
      <c r="L511" s="186"/>
      <c r="M511" s="186"/>
      <c r="N511" s="186"/>
      <c r="O511" s="186"/>
      <c r="P511" s="186"/>
      <c r="Q511" s="186"/>
      <c r="R511" s="186"/>
    </row>
    <row r="512" spans="1:18" x14ac:dyDescent="0.25">
      <c r="A512" s="208"/>
      <c r="C512" s="186"/>
      <c r="D512" s="186"/>
      <c r="E512" s="186"/>
      <c r="F512" s="186"/>
      <c r="G512" s="186"/>
      <c r="H512" s="186"/>
      <c r="I512" s="186"/>
      <c r="J512" s="186"/>
      <c r="K512" s="186"/>
      <c r="L512" s="186"/>
      <c r="M512" s="186"/>
      <c r="N512" s="186"/>
      <c r="O512" s="186"/>
      <c r="P512" s="186"/>
      <c r="Q512" s="186"/>
      <c r="R512" s="186"/>
    </row>
    <row r="513" spans="1:18" x14ac:dyDescent="0.25">
      <c r="A513" s="208"/>
      <c r="C513" s="186"/>
      <c r="D513" s="186"/>
      <c r="E513" s="186"/>
      <c r="F513" s="186"/>
      <c r="G513" s="186"/>
      <c r="H513" s="186"/>
      <c r="I513" s="186"/>
      <c r="J513" s="186"/>
      <c r="K513" s="186"/>
      <c r="L513" s="186"/>
      <c r="M513" s="186"/>
      <c r="N513" s="186"/>
      <c r="O513" s="186"/>
      <c r="P513" s="186"/>
      <c r="Q513" s="186"/>
      <c r="R513" s="186"/>
    </row>
    <row r="514" spans="1:18" x14ac:dyDescent="0.25">
      <c r="A514" s="208"/>
      <c r="C514" s="186"/>
      <c r="D514" s="186"/>
      <c r="E514" s="186"/>
      <c r="F514" s="186"/>
      <c r="G514" s="186"/>
      <c r="H514" s="186"/>
      <c r="I514" s="186"/>
      <c r="J514" s="186"/>
      <c r="K514" s="186"/>
      <c r="L514" s="186"/>
      <c r="M514" s="186"/>
      <c r="N514" s="186"/>
      <c r="O514" s="186"/>
      <c r="P514" s="186"/>
      <c r="Q514" s="186"/>
      <c r="R514" s="186"/>
    </row>
    <row r="515" spans="1:18" x14ac:dyDescent="0.25">
      <c r="A515" s="208"/>
      <c r="C515" s="186"/>
      <c r="D515" s="186"/>
      <c r="E515" s="186"/>
      <c r="F515" s="186"/>
      <c r="G515" s="186"/>
      <c r="H515" s="186"/>
      <c r="I515" s="186"/>
      <c r="J515" s="186"/>
      <c r="K515" s="186"/>
      <c r="L515" s="186"/>
      <c r="M515" s="186"/>
      <c r="N515" s="186"/>
      <c r="O515" s="186"/>
      <c r="P515" s="186"/>
      <c r="Q515" s="186"/>
      <c r="R515" s="186"/>
    </row>
    <row r="516" spans="1:18" x14ac:dyDescent="0.25">
      <c r="A516" s="208"/>
      <c r="C516" s="186"/>
      <c r="D516" s="186"/>
      <c r="E516" s="186"/>
      <c r="F516" s="186"/>
      <c r="G516" s="186"/>
      <c r="H516" s="186"/>
      <c r="I516" s="186"/>
      <c r="J516" s="186"/>
      <c r="K516" s="186"/>
      <c r="L516" s="186"/>
      <c r="M516" s="186"/>
      <c r="N516" s="186"/>
      <c r="O516" s="186"/>
      <c r="P516" s="186"/>
      <c r="Q516" s="186"/>
      <c r="R516" s="186"/>
    </row>
    <row r="517" spans="1:18" x14ac:dyDescent="0.25">
      <c r="A517" s="208"/>
      <c r="C517" s="186"/>
      <c r="D517" s="186"/>
      <c r="E517" s="186"/>
      <c r="F517" s="186"/>
      <c r="G517" s="186"/>
      <c r="H517" s="186"/>
      <c r="I517" s="186"/>
      <c r="J517" s="186"/>
      <c r="K517" s="186"/>
      <c r="L517" s="186"/>
      <c r="M517" s="186"/>
      <c r="N517" s="186"/>
      <c r="O517" s="186"/>
      <c r="P517" s="186"/>
      <c r="Q517" s="186"/>
      <c r="R517" s="186"/>
    </row>
    <row r="518" spans="1:18" x14ac:dyDescent="0.25">
      <c r="A518" s="208"/>
      <c r="C518" s="186"/>
      <c r="D518" s="186"/>
      <c r="E518" s="186"/>
      <c r="F518" s="186"/>
      <c r="G518" s="186"/>
      <c r="H518" s="186"/>
      <c r="I518" s="186"/>
      <c r="J518" s="186"/>
      <c r="K518" s="186"/>
      <c r="L518" s="186"/>
      <c r="M518" s="186"/>
      <c r="N518" s="186"/>
      <c r="O518" s="186"/>
      <c r="P518" s="186"/>
      <c r="Q518" s="186"/>
      <c r="R518" s="186"/>
    </row>
    <row r="519" spans="1:18" x14ac:dyDescent="0.25">
      <c r="A519" s="208"/>
      <c r="C519" s="186"/>
      <c r="D519" s="186"/>
      <c r="E519" s="186"/>
      <c r="F519" s="186"/>
      <c r="G519" s="186"/>
      <c r="H519" s="186"/>
      <c r="I519" s="186"/>
      <c r="J519" s="186"/>
      <c r="K519" s="186"/>
      <c r="L519" s="186"/>
      <c r="M519" s="186"/>
      <c r="N519" s="186"/>
      <c r="O519" s="186"/>
      <c r="P519" s="186"/>
      <c r="Q519" s="186"/>
      <c r="R519" s="186"/>
    </row>
    <row r="520" spans="1:18" x14ac:dyDescent="0.25">
      <c r="A520" s="208"/>
      <c r="C520" s="186"/>
      <c r="D520" s="186"/>
      <c r="E520" s="186"/>
      <c r="F520" s="186"/>
      <c r="G520" s="186"/>
      <c r="H520" s="186"/>
      <c r="I520" s="186"/>
      <c r="J520" s="186"/>
      <c r="K520" s="186"/>
      <c r="L520" s="186"/>
      <c r="M520" s="186"/>
      <c r="N520" s="186"/>
      <c r="O520" s="186"/>
      <c r="P520" s="186"/>
      <c r="Q520" s="186"/>
      <c r="R520" s="186"/>
    </row>
    <row r="521" spans="1:18" x14ac:dyDescent="0.25">
      <c r="A521" s="208"/>
      <c r="C521" s="186"/>
      <c r="D521" s="186"/>
      <c r="E521" s="186"/>
      <c r="F521" s="186"/>
      <c r="G521" s="186"/>
      <c r="H521" s="186"/>
      <c r="I521" s="186"/>
      <c r="J521" s="186"/>
      <c r="K521" s="186"/>
      <c r="L521" s="186"/>
      <c r="M521" s="186"/>
      <c r="N521" s="186"/>
      <c r="O521" s="186"/>
      <c r="P521" s="186"/>
      <c r="Q521" s="186"/>
      <c r="R521" s="186"/>
    </row>
    <row r="522" spans="1:18" x14ac:dyDescent="0.25">
      <c r="A522" s="208"/>
      <c r="C522" s="186"/>
      <c r="D522" s="186"/>
      <c r="E522" s="186"/>
      <c r="F522" s="186"/>
      <c r="G522" s="186"/>
      <c r="H522" s="186"/>
      <c r="I522" s="186"/>
      <c r="J522" s="186"/>
      <c r="K522" s="186"/>
      <c r="L522" s="186"/>
      <c r="M522" s="186"/>
      <c r="N522" s="186"/>
      <c r="O522" s="186"/>
      <c r="P522" s="186"/>
      <c r="Q522" s="186"/>
      <c r="R522" s="186"/>
    </row>
    <row r="523" spans="1:18" x14ac:dyDescent="0.25">
      <c r="A523" s="208"/>
      <c r="C523" s="186"/>
      <c r="D523" s="186"/>
      <c r="E523" s="186"/>
      <c r="F523" s="186"/>
      <c r="G523" s="186"/>
      <c r="H523" s="186"/>
      <c r="I523" s="186"/>
      <c r="J523" s="186"/>
      <c r="K523" s="186"/>
      <c r="L523" s="186"/>
      <c r="M523" s="186"/>
      <c r="N523" s="186"/>
      <c r="O523" s="186"/>
      <c r="P523" s="186"/>
      <c r="Q523" s="186"/>
      <c r="R523" s="186"/>
    </row>
    <row r="524" spans="1:18" x14ac:dyDescent="0.25">
      <c r="A524" s="208"/>
      <c r="C524" s="186"/>
      <c r="D524" s="186"/>
      <c r="E524" s="186"/>
      <c r="F524" s="186"/>
      <c r="G524" s="186"/>
      <c r="H524" s="186"/>
      <c r="I524" s="186"/>
      <c r="J524" s="186"/>
      <c r="K524" s="186"/>
      <c r="L524" s="186"/>
      <c r="M524" s="186"/>
      <c r="N524" s="186"/>
      <c r="O524" s="186"/>
      <c r="P524" s="186"/>
      <c r="Q524" s="186"/>
      <c r="R524" s="186"/>
    </row>
    <row r="525" spans="1:18" x14ac:dyDescent="0.25">
      <c r="A525" s="208"/>
      <c r="C525" s="186"/>
      <c r="D525" s="186"/>
      <c r="E525" s="186"/>
      <c r="F525" s="186"/>
      <c r="G525" s="186"/>
      <c r="H525" s="186"/>
      <c r="I525" s="186"/>
      <c r="J525" s="186"/>
      <c r="K525" s="186"/>
      <c r="L525" s="186"/>
      <c r="M525" s="186"/>
      <c r="N525" s="186"/>
      <c r="O525" s="186"/>
      <c r="P525" s="186"/>
      <c r="Q525" s="186"/>
      <c r="R525" s="186"/>
    </row>
    <row r="526" spans="1:18" x14ac:dyDescent="0.25">
      <c r="A526" s="208"/>
      <c r="C526" s="186"/>
      <c r="D526" s="186"/>
      <c r="E526" s="186"/>
      <c r="F526" s="186"/>
      <c r="G526" s="186"/>
      <c r="H526" s="186"/>
      <c r="I526" s="186"/>
      <c r="J526" s="186"/>
      <c r="K526" s="186"/>
      <c r="L526" s="186"/>
      <c r="M526" s="186"/>
      <c r="N526" s="186"/>
      <c r="O526" s="186"/>
      <c r="P526" s="186"/>
      <c r="Q526" s="186"/>
      <c r="R526" s="186"/>
    </row>
    <row r="527" spans="1:18" x14ac:dyDescent="0.25">
      <c r="A527" s="208"/>
      <c r="C527" s="186"/>
      <c r="D527" s="186"/>
      <c r="E527" s="186"/>
      <c r="F527" s="186"/>
      <c r="G527" s="186"/>
      <c r="H527" s="186"/>
      <c r="I527" s="186"/>
      <c r="J527" s="186"/>
      <c r="K527" s="186"/>
      <c r="L527" s="186"/>
      <c r="M527" s="186"/>
      <c r="N527" s="186"/>
      <c r="O527" s="186"/>
      <c r="P527" s="186"/>
      <c r="Q527" s="186"/>
      <c r="R527" s="186"/>
    </row>
    <row r="528" spans="1:18" x14ac:dyDescent="0.25">
      <c r="A528" s="208"/>
      <c r="C528" s="186"/>
      <c r="D528" s="186"/>
      <c r="E528" s="186"/>
      <c r="F528" s="186"/>
      <c r="G528" s="186"/>
      <c r="H528" s="186"/>
      <c r="I528" s="186"/>
      <c r="J528" s="186"/>
      <c r="K528" s="186"/>
      <c r="L528" s="186"/>
      <c r="M528" s="186"/>
      <c r="N528" s="186"/>
      <c r="O528" s="186"/>
      <c r="P528" s="186"/>
      <c r="Q528" s="186"/>
      <c r="R528" s="186"/>
    </row>
    <row r="529" spans="1:18" x14ac:dyDescent="0.25">
      <c r="A529" s="208"/>
      <c r="C529" s="186"/>
      <c r="D529" s="186"/>
      <c r="E529" s="186"/>
      <c r="F529" s="186"/>
      <c r="G529" s="186"/>
      <c r="H529" s="186"/>
      <c r="I529" s="186"/>
      <c r="J529" s="186"/>
      <c r="K529" s="186"/>
      <c r="L529" s="186"/>
      <c r="M529" s="186"/>
      <c r="N529" s="186"/>
      <c r="O529" s="186"/>
      <c r="P529" s="186"/>
      <c r="Q529" s="186"/>
      <c r="R529" s="186"/>
    </row>
    <row r="530" spans="1:18" x14ac:dyDescent="0.25">
      <c r="A530" s="208"/>
      <c r="C530" s="186"/>
      <c r="D530" s="186"/>
      <c r="E530" s="186"/>
      <c r="F530" s="186"/>
      <c r="G530" s="186"/>
      <c r="H530" s="186"/>
      <c r="I530" s="186"/>
      <c r="J530" s="186"/>
      <c r="K530" s="186"/>
      <c r="L530" s="186"/>
      <c r="M530" s="186"/>
      <c r="N530" s="186"/>
      <c r="O530" s="186"/>
      <c r="P530" s="186"/>
      <c r="Q530" s="186"/>
      <c r="R530" s="186"/>
    </row>
    <row r="531" spans="1:18" x14ac:dyDescent="0.25">
      <c r="A531" s="208"/>
      <c r="C531" s="186"/>
      <c r="D531" s="186"/>
      <c r="E531" s="186"/>
      <c r="F531" s="186"/>
      <c r="G531" s="186"/>
      <c r="H531" s="186"/>
      <c r="I531" s="186"/>
      <c r="J531" s="186"/>
      <c r="K531" s="186"/>
      <c r="L531" s="186"/>
      <c r="M531" s="186"/>
      <c r="N531" s="186"/>
      <c r="O531" s="186"/>
      <c r="P531" s="186"/>
      <c r="Q531" s="186"/>
      <c r="R531" s="186"/>
    </row>
    <row r="532" spans="1:18" x14ac:dyDescent="0.25">
      <c r="A532" s="208"/>
      <c r="C532" s="186"/>
      <c r="D532" s="186"/>
      <c r="E532" s="186"/>
      <c r="F532" s="186"/>
      <c r="G532" s="186"/>
      <c r="H532" s="186"/>
      <c r="I532" s="186"/>
      <c r="J532" s="186"/>
      <c r="K532" s="186"/>
      <c r="L532" s="186"/>
      <c r="M532" s="186"/>
      <c r="N532" s="186"/>
      <c r="O532" s="186"/>
      <c r="P532" s="186"/>
      <c r="Q532" s="186"/>
      <c r="R532" s="186"/>
    </row>
    <row r="533" spans="1:18" x14ac:dyDescent="0.25">
      <c r="A533" s="208"/>
      <c r="C533" s="186"/>
      <c r="D533" s="186"/>
      <c r="E533" s="186"/>
      <c r="F533" s="186"/>
      <c r="G533" s="186"/>
      <c r="H533" s="186"/>
      <c r="I533" s="186"/>
      <c r="J533" s="186"/>
      <c r="K533" s="186"/>
      <c r="L533" s="186"/>
      <c r="M533" s="186"/>
      <c r="N533" s="186"/>
      <c r="O533" s="186"/>
      <c r="P533" s="186"/>
      <c r="Q533" s="186"/>
      <c r="R533" s="186"/>
    </row>
    <row r="534" spans="1:18" x14ac:dyDescent="0.25">
      <c r="A534" s="208"/>
      <c r="C534" s="186"/>
      <c r="D534" s="186"/>
      <c r="E534" s="186"/>
      <c r="F534" s="186"/>
      <c r="G534" s="186"/>
      <c r="H534" s="186"/>
      <c r="I534" s="186"/>
      <c r="J534" s="186"/>
      <c r="K534" s="186"/>
      <c r="L534" s="186"/>
      <c r="M534" s="186"/>
      <c r="N534" s="186"/>
      <c r="O534" s="186"/>
      <c r="P534" s="186"/>
      <c r="Q534" s="186"/>
      <c r="R534" s="186"/>
    </row>
    <row r="535" spans="1:18" x14ac:dyDescent="0.25">
      <c r="A535" s="208"/>
      <c r="C535" s="186"/>
      <c r="D535" s="186"/>
      <c r="E535" s="186"/>
      <c r="F535" s="186"/>
      <c r="G535" s="186"/>
      <c r="H535" s="186"/>
      <c r="I535" s="186"/>
      <c r="J535" s="186"/>
      <c r="K535" s="186"/>
      <c r="L535" s="186"/>
      <c r="M535" s="186"/>
      <c r="N535" s="186"/>
      <c r="O535" s="186"/>
      <c r="P535" s="186"/>
      <c r="Q535" s="186"/>
      <c r="R535" s="186"/>
    </row>
    <row r="536" spans="1:18" x14ac:dyDescent="0.25">
      <c r="A536" s="208"/>
      <c r="C536" s="186"/>
      <c r="D536" s="186"/>
      <c r="E536" s="186"/>
      <c r="F536" s="186"/>
      <c r="G536" s="186"/>
      <c r="H536" s="186"/>
      <c r="I536" s="186"/>
      <c r="J536" s="186"/>
      <c r="K536" s="186"/>
      <c r="L536" s="186"/>
      <c r="M536" s="186"/>
      <c r="N536" s="186"/>
      <c r="O536" s="186"/>
      <c r="P536" s="186"/>
      <c r="Q536" s="186"/>
      <c r="R536" s="186"/>
    </row>
    <row r="537" spans="1:18" x14ac:dyDescent="0.25">
      <c r="A537" s="208"/>
      <c r="C537" s="186"/>
      <c r="D537" s="186"/>
      <c r="E537" s="186"/>
      <c r="F537" s="186"/>
      <c r="G537" s="186"/>
      <c r="H537" s="186"/>
      <c r="I537" s="186"/>
      <c r="J537" s="186"/>
      <c r="K537" s="186"/>
      <c r="L537" s="186"/>
      <c r="M537" s="186"/>
      <c r="N537" s="186"/>
      <c r="O537" s="186"/>
      <c r="P537" s="186"/>
      <c r="Q537" s="186"/>
      <c r="R537" s="186"/>
    </row>
    <row r="538" spans="1:18" x14ac:dyDescent="0.25">
      <c r="A538" s="208"/>
      <c r="C538" s="186"/>
      <c r="D538" s="186"/>
      <c r="E538" s="186"/>
      <c r="F538" s="186"/>
      <c r="G538" s="186"/>
      <c r="H538" s="186"/>
      <c r="I538" s="186"/>
      <c r="J538" s="186"/>
      <c r="K538" s="186"/>
      <c r="L538" s="186"/>
      <c r="M538" s="186"/>
      <c r="N538" s="186"/>
      <c r="O538" s="186"/>
      <c r="P538" s="186"/>
      <c r="Q538" s="186"/>
      <c r="R538" s="186"/>
    </row>
    <row r="539" spans="1:18" x14ac:dyDescent="0.25">
      <c r="A539" s="208"/>
      <c r="C539" s="186"/>
      <c r="D539" s="186"/>
      <c r="E539" s="186"/>
      <c r="F539" s="186"/>
      <c r="G539" s="186"/>
      <c r="H539" s="186"/>
      <c r="I539" s="186"/>
      <c r="J539" s="186"/>
      <c r="K539" s="186"/>
      <c r="L539" s="186"/>
      <c r="M539" s="186"/>
      <c r="N539" s="186"/>
      <c r="O539" s="186"/>
      <c r="P539" s="186"/>
      <c r="Q539" s="186"/>
      <c r="R539" s="186"/>
    </row>
    <row r="540" spans="1:18" x14ac:dyDescent="0.25">
      <c r="A540" s="208"/>
      <c r="C540" s="186"/>
      <c r="D540" s="186"/>
      <c r="E540" s="186"/>
      <c r="F540" s="186"/>
      <c r="G540" s="186"/>
      <c r="H540" s="186"/>
      <c r="I540" s="186"/>
      <c r="J540" s="186"/>
      <c r="K540" s="186"/>
      <c r="L540" s="186"/>
      <c r="M540" s="186"/>
      <c r="N540" s="186"/>
      <c r="O540" s="186"/>
      <c r="P540" s="186"/>
      <c r="Q540" s="186"/>
      <c r="R540" s="186"/>
    </row>
    <row r="541" spans="1:18" x14ac:dyDescent="0.25">
      <c r="A541" s="208"/>
      <c r="C541" s="186"/>
      <c r="D541" s="186"/>
      <c r="E541" s="186"/>
      <c r="F541" s="186"/>
      <c r="G541" s="186"/>
      <c r="H541" s="186"/>
      <c r="I541" s="186"/>
      <c r="J541" s="186"/>
      <c r="K541" s="186"/>
      <c r="L541" s="186"/>
      <c r="M541" s="186"/>
      <c r="N541" s="186"/>
      <c r="O541" s="186"/>
      <c r="P541" s="186"/>
      <c r="Q541" s="186"/>
      <c r="R541" s="186"/>
    </row>
    <row r="542" spans="1:18" x14ac:dyDescent="0.25">
      <c r="A542" s="208"/>
      <c r="C542" s="186"/>
      <c r="D542" s="186"/>
      <c r="E542" s="186"/>
      <c r="F542" s="186"/>
      <c r="G542" s="186"/>
      <c r="H542" s="186"/>
      <c r="I542" s="186"/>
      <c r="J542" s="186"/>
      <c r="K542" s="186"/>
      <c r="L542" s="186"/>
      <c r="M542" s="186"/>
      <c r="N542" s="186"/>
      <c r="O542" s="186"/>
      <c r="P542" s="186"/>
      <c r="Q542" s="186"/>
      <c r="R542" s="186"/>
    </row>
    <row r="543" spans="1:18" x14ac:dyDescent="0.25">
      <c r="A543" s="208"/>
      <c r="C543" s="186"/>
      <c r="D543" s="186"/>
      <c r="E543" s="186"/>
      <c r="F543" s="186"/>
      <c r="G543" s="186"/>
      <c r="H543" s="186"/>
      <c r="I543" s="186"/>
      <c r="J543" s="186"/>
      <c r="K543" s="186"/>
      <c r="L543" s="186"/>
      <c r="M543" s="186"/>
      <c r="N543" s="186"/>
      <c r="O543" s="186"/>
      <c r="P543" s="186"/>
      <c r="Q543" s="186"/>
      <c r="R543" s="186"/>
    </row>
    <row r="544" spans="1:18" x14ac:dyDescent="0.25">
      <c r="A544" s="208"/>
      <c r="C544" s="186"/>
      <c r="D544" s="186"/>
      <c r="E544" s="186"/>
      <c r="F544" s="186"/>
      <c r="G544" s="186"/>
      <c r="H544" s="186"/>
      <c r="I544" s="186"/>
      <c r="J544" s="186"/>
      <c r="K544" s="186"/>
      <c r="L544" s="186"/>
      <c r="M544" s="186"/>
      <c r="N544" s="186"/>
      <c r="O544" s="186"/>
      <c r="P544" s="186"/>
      <c r="Q544" s="186"/>
      <c r="R544" s="186"/>
    </row>
    <row r="545" spans="1:18" x14ac:dyDescent="0.25">
      <c r="A545" s="208"/>
      <c r="C545" s="186"/>
      <c r="D545" s="186"/>
      <c r="E545" s="186"/>
      <c r="F545" s="186"/>
      <c r="G545" s="186"/>
      <c r="H545" s="186"/>
      <c r="I545" s="186"/>
      <c r="J545" s="186"/>
      <c r="K545" s="186"/>
      <c r="L545" s="186"/>
      <c r="M545" s="186"/>
      <c r="N545" s="186"/>
      <c r="O545" s="186"/>
      <c r="P545" s="186"/>
      <c r="Q545" s="186"/>
      <c r="R545" s="186"/>
    </row>
    <row r="546" spans="1:18" x14ac:dyDescent="0.25">
      <c r="A546" s="208"/>
      <c r="C546" s="186"/>
      <c r="D546" s="186"/>
      <c r="E546" s="186"/>
      <c r="F546" s="186"/>
      <c r="G546" s="186"/>
      <c r="H546" s="186"/>
      <c r="I546" s="186"/>
      <c r="J546" s="186"/>
      <c r="K546" s="186"/>
      <c r="L546" s="186"/>
      <c r="M546" s="186"/>
      <c r="N546" s="186"/>
      <c r="O546" s="186"/>
      <c r="P546" s="186"/>
      <c r="Q546" s="186"/>
      <c r="R546" s="186"/>
    </row>
    <row r="547" spans="1:18" x14ac:dyDescent="0.25">
      <c r="A547" s="208"/>
      <c r="C547" s="186"/>
      <c r="D547" s="186"/>
      <c r="E547" s="186"/>
      <c r="F547" s="186"/>
      <c r="G547" s="186"/>
      <c r="H547" s="186"/>
      <c r="I547" s="186"/>
      <c r="J547" s="186"/>
      <c r="K547" s="186"/>
      <c r="L547" s="186"/>
      <c r="M547" s="186"/>
      <c r="N547" s="186"/>
      <c r="O547" s="186"/>
      <c r="P547" s="186"/>
      <c r="Q547" s="186"/>
      <c r="R547" s="186"/>
    </row>
    <row r="548" spans="1:18" x14ac:dyDescent="0.25">
      <c r="A548" s="208"/>
      <c r="C548" s="186"/>
      <c r="D548" s="186"/>
      <c r="E548" s="186"/>
      <c r="F548" s="186"/>
      <c r="G548" s="186"/>
      <c r="H548" s="186"/>
      <c r="I548" s="186"/>
      <c r="J548" s="186"/>
      <c r="K548" s="186"/>
      <c r="L548" s="186"/>
      <c r="M548" s="186"/>
      <c r="N548" s="186"/>
      <c r="O548" s="186"/>
      <c r="P548" s="186"/>
      <c r="Q548" s="186"/>
      <c r="R548" s="186"/>
    </row>
    <row r="549" spans="1:18" x14ac:dyDescent="0.25">
      <c r="A549" s="208"/>
      <c r="C549" s="186"/>
      <c r="D549" s="186"/>
      <c r="E549" s="186"/>
      <c r="F549" s="186"/>
      <c r="G549" s="186"/>
      <c r="H549" s="186"/>
      <c r="I549" s="186"/>
      <c r="J549" s="186"/>
      <c r="K549" s="186"/>
      <c r="L549" s="186"/>
      <c r="M549" s="186"/>
      <c r="N549" s="186"/>
      <c r="O549" s="186"/>
      <c r="P549" s="186"/>
      <c r="Q549" s="186"/>
      <c r="R549" s="186"/>
    </row>
    <row r="550" spans="1:18" x14ac:dyDescent="0.25">
      <c r="A550" s="208"/>
      <c r="C550" s="186"/>
      <c r="D550" s="186"/>
      <c r="E550" s="186"/>
      <c r="F550" s="186"/>
      <c r="G550" s="186"/>
      <c r="H550" s="186"/>
      <c r="I550" s="186"/>
      <c r="J550" s="186"/>
      <c r="K550" s="186"/>
      <c r="L550" s="186"/>
      <c r="M550" s="186"/>
      <c r="N550" s="186"/>
      <c r="O550" s="186"/>
      <c r="P550" s="186"/>
      <c r="Q550" s="186"/>
      <c r="R550" s="186"/>
    </row>
    <row r="551" spans="1:18" x14ac:dyDescent="0.25">
      <c r="A551" s="208"/>
      <c r="C551" s="186"/>
      <c r="D551" s="186"/>
      <c r="E551" s="186"/>
      <c r="F551" s="186"/>
      <c r="G551" s="186"/>
      <c r="H551" s="186"/>
      <c r="I551" s="186"/>
      <c r="J551" s="186"/>
      <c r="K551" s="186"/>
      <c r="L551" s="186"/>
      <c r="M551" s="186"/>
      <c r="N551" s="186"/>
      <c r="O551" s="186"/>
      <c r="P551" s="186"/>
      <c r="Q551" s="186"/>
      <c r="R551" s="186"/>
    </row>
  </sheetData>
  <mergeCells count="108">
    <mergeCell ref="A1:R1"/>
    <mergeCell ref="A2:A3"/>
    <mergeCell ref="B2:B3"/>
    <mergeCell ref="C2:C3"/>
    <mergeCell ref="D2:F2"/>
    <mergeCell ref="G2:G3"/>
    <mergeCell ref="H2:L2"/>
    <mergeCell ref="M2:R2"/>
    <mergeCell ref="A42:C42"/>
    <mergeCell ref="A57:R57"/>
    <mergeCell ref="A58:A59"/>
    <mergeCell ref="B58:B59"/>
    <mergeCell ref="C58:C59"/>
    <mergeCell ref="D58:F58"/>
    <mergeCell ref="G58:G59"/>
    <mergeCell ref="H58:L58"/>
    <mergeCell ref="M58:R58"/>
    <mergeCell ref="A99:C99"/>
    <mergeCell ref="A103:R103"/>
    <mergeCell ref="A104:A105"/>
    <mergeCell ref="B104:B105"/>
    <mergeCell ref="C104:C105"/>
    <mergeCell ref="D104:F104"/>
    <mergeCell ref="G104:G105"/>
    <mergeCell ref="H104:L104"/>
    <mergeCell ref="M104:R104"/>
    <mergeCell ref="A137:C137"/>
    <mergeCell ref="A146:R146"/>
    <mergeCell ref="A147:A148"/>
    <mergeCell ref="B147:B148"/>
    <mergeCell ref="C147:C148"/>
    <mergeCell ref="D147:F147"/>
    <mergeCell ref="G147:G148"/>
    <mergeCell ref="H147:L147"/>
    <mergeCell ref="M147:R147"/>
    <mergeCell ref="A175:C175"/>
    <mergeCell ref="A179:R179"/>
    <mergeCell ref="A180:A181"/>
    <mergeCell ref="B180:B181"/>
    <mergeCell ref="C180:C181"/>
    <mergeCell ref="D180:F180"/>
    <mergeCell ref="G180:G181"/>
    <mergeCell ref="H180:L180"/>
    <mergeCell ref="M180:R180"/>
    <mergeCell ref="A213:C213"/>
    <mergeCell ref="A217:R217"/>
    <mergeCell ref="A218:A219"/>
    <mergeCell ref="B218:B219"/>
    <mergeCell ref="C218:C219"/>
    <mergeCell ref="D218:F218"/>
    <mergeCell ref="G218:G219"/>
    <mergeCell ref="H218:L218"/>
    <mergeCell ref="M218:R218"/>
    <mergeCell ref="A256:C256"/>
    <mergeCell ref="A265:R265"/>
    <mergeCell ref="A266:A267"/>
    <mergeCell ref="B266:B267"/>
    <mergeCell ref="C266:C267"/>
    <mergeCell ref="D266:F266"/>
    <mergeCell ref="G266:G267"/>
    <mergeCell ref="H266:L266"/>
    <mergeCell ref="M266:R266"/>
    <mergeCell ref="A301:C301"/>
    <mergeCell ref="A305:R305"/>
    <mergeCell ref="A306:A307"/>
    <mergeCell ref="B306:B307"/>
    <mergeCell ref="C306:C307"/>
    <mergeCell ref="D306:F306"/>
    <mergeCell ref="G306:G307"/>
    <mergeCell ref="H306:L306"/>
    <mergeCell ref="M306:R306"/>
    <mergeCell ref="A342:C342"/>
    <mergeCell ref="A346:R346"/>
    <mergeCell ref="A347:A348"/>
    <mergeCell ref="B347:B348"/>
    <mergeCell ref="C347:C348"/>
    <mergeCell ref="D347:F347"/>
    <mergeCell ref="G347:G348"/>
    <mergeCell ref="H347:L347"/>
    <mergeCell ref="M347:R347"/>
    <mergeCell ref="A382:C382"/>
    <mergeCell ref="A390:R390"/>
    <mergeCell ref="A391:A392"/>
    <mergeCell ref="B391:B392"/>
    <mergeCell ref="C391:C392"/>
    <mergeCell ref="D391:F391"/>
    <mergeCell ref="G391:G392"/>
    <mergeCell ref="H391:L391"/>
    <mergeCell ref="M391:R391"/>
    <mergeCell ref="A419:C419"/>
    <mergeCell ref="A428:Q428"/>
    <mergeCell ref="A429:A430"/>
    <mergeCell ref="B429:B430"/>
    <mergeCell ref="C429:C430"/>
    <mergeCell ref="D429:D430"/>
    <mergeCell ref="E429:E430"/>
    <mergeCell ref="F429:F430"/>
    <mergeCell ref="G429:K429"/>
    <mergeCell ref="L429:Q429"/>
    <mergeCell ref="A435:Q435"/>
    <mergeCell ref="A436:A437"/>
    <mergeCell ref="B436:B437"/>
    <mergeCell ref="C436:C437"/>
    <mergeCell ref="D436:D437"/>
    <mergeCell ref="E436:E437"/>
    <mergeCell ref="F436:F437"/>
    <mergeCell ref="G436:K436"/>
    <mergeCell ref="L436:Q436"/>
  </mergeCells>
  <pageMargins left="0.7" right="0.7" top="0.75" bottom="0.75" header="0.3" footer="0.3"/>
  <pageSetup paperSize="9" scale="6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2022-11-01T13:33:22Z</dcterms:modified>
</cp:coreProperties>
</file>