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1-17" sheetId="3" r:id="rId1"/>
  </sheets>
  <calcPr calcId="145621"/>
</workbook>
</file>

<file path=xl/calcChain.xml><?xml version="1.0" encoding="utf-8"?>
<calcChain xmlns="http://schemas.openxmlformats.org/spreadsheetml/2006/main">
  <c r="R105" i="3" l="1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R211" i="3" l="1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D272" i="3"/>
  <c r="R272" i="3"/>
  <c r="Q272" i="3"/>
  <c r="P272" i="3"/>
  <c r="O272" i="3"/>
  <c r="N272" i="3"/>
  <c r="M272" i="3"/>
  <c r="L272" i="3"/>
  <c r="K272" i="3"/>
  <c r="J272" i="3"/>
  <c r="I272" i="3"/>
  <c r="H272" i="3"/>
  <c r="G272" i="3"/>
  <c r="F272" i="3"/>
  <c r="E272" i="3"/>
  <c r="R259" i="3"/>
  <c r="Q259" i="3"/>
  <c r="P259" i="3"/>
  <c r="O259" i="3"/>
  <c r="N259" i="3"/>
  <c r="M259" i="3"/>
  <c r="L259" i="3"/>
  <c r="K259" i="3"/>
  <c r="J259" i="3"/>
  <c r="I259" i="3"/>
  <c r="H259" i="3"/>
  <c r="G259" i="3"/>
  <c r="F259" i="3"/>
  <c r="E259" i="3"/>
  <c r="D259" i="3"/>
  <c r="R270" i="3"/>
  <c r="Q270" i="3"/>
  <c r="P270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R246" i="3" l="1"/>
  <c r="Q246" i="3"/>
  <c r="P246" i="3"/>
  <c r="O246" i="3"/>
  <c r="N246" i="3"/>
  <c r="M246" i="3"/>
  <c r="L246" i="3"/>
  <c r="K246" i="3"/>
  <c r="J246" i="3"/>
  <c r="I246" i="3"/>
  <c r="H246" i="3"/>
  <c r="G246" i="3"/>
  <c r="F246" i="3"/>
  <c r="E246" i="3"/>
  <c r="D246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R207" i="3"/>
  <c r="R225" i="3" s="1"/>
  <c r="Q207" i="3"/>
  <c r="Q225" i="3" s="1"/>
  <c r="P207" i="3"/>
  <c r="P225" i="3" s="1"/>
  <c r="O207" i="3"/>
  <c r="O225" i="3" s="1"/>
  <c r="N207" i="3"/>
  <c r="N225" i="3" s="1"/>
  <c r="M207" i="3"/>
  <c r="M225" i="3" s="1"/>
  <c r="L207" i="3"/>
  <c r="L225" i="3" s="1"/>
  <c r="K207" i="3"/>
  <c r="K225" i="3" s="1"/>
  <c r="J207" i="3"/>
  <c r="J225" i="3" s="1"/>
  <c r="I207" i="3"/>
  <c r="I225" i="3" s="1"/>
  <c r="H207" i="3"/>
  <c r="H225" i="3" s="1"/>
  <c r="G207" i="3"/>
  <c r="G225" i="3" s="1"/>
  <c r="F207" i="3"/>
  <c r="F225" i="3" s="1"/>
  <c r="E207" i="3"/>
  <c r="E225" i="3" s="1"/>
  <c r="D207" i="3"/>
  <c r="D225" i="3" s="1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D248" i="3" l="1"/>
  <c r="F248" i="3"/>
  <c r="H248" i="3"/>
  <c r="J248" i="3"/>
  <c r="L248" i="3"/>
  <c r="N248" i="3"/>
  <c r="P248" i="3"/>
  <c r="R248" i="3"/>
  <c r="E248" i="3"/>
  <c r="G248" i="3"/>
  <c r="I248" i="3"/>
  <c r="K248" i="3"/>
  <c r="M248" i="3"/>
  <c r="O248" i="3"/>
  <c r="Q248" i="3"/>
  <c r="R27" i="3" l="1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D29" i="3" l="1"/>
  <c r="G29" i="3"/>
  <c r="I29" i="3"/>
  <c r="K29" i="3"/>
  <c r="E29" i="3"/>
  <c r="M29" i="3"/>
  <c r="O29" i="3"/>
  <c r="Q29" i="3"/>
  <c r="F29" i="3"/>
  <c r="H29" i="3"/>
  <c r="J29" i="3"/>
  <c r="L29" i="3"/>
  <c r="N29" i="3"/>
  <c r="P29" i="3"/>
  <c r="R29" i="3"/>
  <c r="R266" i="3" l="1"/>
  <c r="R274" i="3" s="1"/>
  <c r="Q266" i="3"/>
  <c r="Q274" i="3" s="1"/>
  <c r="P266" i="3"/>
  <c r="P274" i="3" s="1"/>
  <c r="O266" i="3"/>
  <c r="O274" i="3" s="1"/>
  <c r="N266" i="3"/>
  <c r="N274" i="3" s="1"/>
  <c r="M266" i="3"/>
  <c r="M274" i="3" s="1"/>
  <c r="L266" i="3"/>
  <c r="L274" i="3" s="1"/>
  <c r="K266" i="3"/>
  <c r="K274" i="3" s="1"/>
  <c r="J266" i="3"/>
  <c r="J274" i="3" s="1"/>
  <c r="I266" i="3"/>
  <c r="I274" i="3" s="1"/>
  <c r="H266" i="3"/>
  <c r="H274" i="3" s="1"/>
  <c r="G266" i="3"/>
  <c r="G274" i="3" s="1"/>
  <c r="F266" i="3"/>
  <c r="F274" i="3" s="1"/>
  <c r="E266" i="3"/>
  <c r="E274" i="3" s="1"/>
  <c r="D266" i="3"/>
  <c r="D274" i="3" s="1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R129" i="3"/>
  <c r="R146" i="3" s="1"/>
  <c r="Q129" i="3"/>
  <c r="P129" i="3"/>
  <c r="P146" i="3" s="1"/>
  <c r="O129" i="3"/>
  <c r="N129" i="3"/>
  <c r="N146" i="3" s="1"/>
  <c r="M129" i="3"/>
  <c r="L129" i="3"/>
  <c r="L146" i="3" s="1"/>
  <c r="K129" i="3"/>
  <c r="J129" i="3"/>
  <c r="J146" i="3" s="1"/>
  <c r="I129" i="3"/>
  <c r="H129" i="3"/>
  <c r="H146" i="3" s="1"/>
  <c r="G129" i="3"/>
  <c r="F129" i="3"/>
  <c r="F146" i="3" s="1"/>
  <c r="E129" i="3"/>
  <c r="D129" i="3"/>
  <c r="D146" i="3" s="1"/>
  <c r="R185" i="3"/>
  <c r="R202" i="3" s="1"/>
  <c r="Q185" i="3"/>
  <c r="Q202" i="3" s="1"/>
  <c r="P185" i="3"/>
  <c r="P202" i="3" s="1"/>
  <c r="O185" i="3"/>
  <c r="O202" i="3" s="1"/>
  <c r="N185" i="3"/>
  <c r="N202" i="3" s="1"/>
  <c r="M185" i="3"/>
  <c r="M202" i="3" s="1"/>
  <c r="L185" i="3"/>
  <c r="L202" i="3" s="1"/>
  <c r="K185" i="3"/>
  <c r="K202" i="3" s="1"/>
  <c r="J185" i="3"/>
  <c r="J202" i="3" s="1"/>
  <c r="I185" i="3"/>
  <c r="I202" i="3" s="1"/>
  <c r="H185" i="3"/>
  <c r="H202" i="3" s="1"/>
  <c r="G185" i="3"/>
  <c r="G202" i="3" s="1"/>
  <c r="F185" i="3"/>
  <c r="F202" i="3" s="1"/>
  <c r="E185" i="3"/>
  <c r="E202" i="3" s="1"/>
  <c r="D185" i="3"/>
  <c r="D202" i="3" s="1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E146" i="3" l="1"/>
  <c r="G146" i="3"/>
  <c r="I146" i="3"/>
  <c r="K146" i="3"/>
  <c r="M146" i="3"/>
  <c r="O146" i="3"/>
  <c r="Q146" i="3"/>
  <c r="D174" i="3"/>
  <c r="F174" i="3"/>
  <c r="H174" i="3"/>
  <c r="J174" i="3"/>
  <c r="L174" i="3"/>
  <c r="N174" i="3"/>
  <c r="P174" i="3"/>
  <c r="R174" i="3"/>
  <c r="E174" i="3"/>
  <c r="G174" i="3"/>
  <c r="I174" i="3"/>
  <c r="K174" i="3"/>
  <c r="M174" i="3"/>
  <c r="O174" i="3"/>
  <c r="Q174" i="3"/>
  <c r="E122" i="3"/>
  <c r="G122" i="3"/>
  <c r="I122" i="3"/>
  <c r="K122" i="3"/>
  <c r="M122" i="3"/>
  <c r="O122" i="3"/>
  <c r="Q122" i="3"/>
  <c r="F93" i="3"/>
  <c r="H93" i="3"/>
  <c r="J93" i="3"/>
  <c r="L93" i="3"/>
  <c r="N93" i="3"/>
  <c r="P93" i="3"/>
  <c r="R93" i="3"/>
  <c r="D93" i="3"/>
  <c r="D122" i="3"/>
  <c r="F122" i="3"/>
  <c r="H122" i="3"/>
  <c r="J122" i="3"/>
  <c r="L122" i="3"/>
  <c r="N122" i="3"/>
  <c r="P122" i="3"/>
  <c r="R122" i="3"/>
  <c r="E93" i="3"/>
  <c r="G93" i="3"/>
  <c r="I93" i="3"/>
  <c r="K93" i="3"/>
  <c r="M93" i="3"/>
  <c r="O93" i="3"/>
  <c r="Q93" i="3"/>
  <c r="E62" i="3"/>
  <c r="R62" i="3"/>
  <c r="G62" i="3"/>
  <c r="I62" i="3"/>
  <c r="K62" i="3"/>
  <c r="M62" i="3"/>
  <c r="O62" i="3"/>
  <c r="Q62" i="3"/>
  <c r="D62" i="3"/>
  <c r="F62" i="3"/>
  <c r="H62" i="3"/>
  <c r="J62" i="3"/>
  <c r="L62" i="3"/>
  <c r="N62" i="3"/>
  <c r="P62" i="3"/>
  <c r="G291" i="3" l="1"/>
  <c r="G292" i="3" s="1"/>
  <c r="N291" i="3"/>
  <c r="N292" i="3" s="1"/>
  <c r="D291" i="3"/>
  <c r="D298" i="3" s="1"/>
  <c r="D299" i="3" s="1"/>
  <c r="O291" i="3"/>
  <c r="O298" i="3" s="1"/>
  <c r="O299" i="3" s="1"/>
  <c r="F291" i="3"/>
  <c r="F292" i="3" s="1"/>
  <c r="M291" i="3"/>
  <c r="M292" i="3" s="1"/>
  <c r="I291" i="3"/>
  <c r="I292" i="3" s="1"/>
  <c r="E291" i="3"/>
  <c r="E292" i="3" s="1"/>
  <c r="P291" i="3"/>
  <c r="P298" i="3" s="1"/>
  <c r="P299" i="3" s="1"/>
  <c r="L291" i="3"/>
  <c r="L298" i="3" s="1"/>
  <c r="L299" i="3" s="1"/>
  <c r="H291" i="3"/>
  <c r="Q291" i="3"/>
  <c r="Q292" i="3" s="1"/>
  <c r="J291" i="3"/>
  <c r="J292" i="3" s="1"/>
  <c r="C291" i="3"/>
  <c r="C298" i="3" s="1"/>
  <c r="C299" i="3" s="1"/>
  <c r="K291" i="3"/>
  <c r="K298" i="3" s="1"/>
  <c r="K299" i="3" s="1"/>
  <c r="F298" i="3" l="1"/>
  <c r="F299" i="3" s="1"/>
  <c r="I298" i="3"/>
  <c r="I299" i="3" s="1"/>
  <c r="N298" i="3"/>
  <c r="N299" i="3" s="1"/>
  <c r="O292" i="3"/>
  <c r="J298" i="3"/>
  <c r="J299" i="3" s="1"/>
  <c r="K292" i="3"/>
  <c r="Q298" i="3"/>
  <c r="Q299" i="3" s="1"/>
  <c r="D292" i="3"/>
  <c r="E298" i="3"/>
  <c r="E299" i="3" s="1"/>
  <c r="G298" i="3"/>
  <c r="G299" i="3" s="1"/>
  <c r="M298" i="3"/>
  <c r="M299" i="3" s="1"/>
  <c r="P292" i="3"/>
  <c r="L292" i="3"/>
  <c r="C292" i="3"/>
  <c r="H292" i="3" l="1"/>
  <c r="H298" i="3" l="1"/>
  <c r="H299" i="3" s="1"/>
</calcChain>
</file>

<file path=xl/sharedStrings.xml><?xml version="1.0" encoding="utf-8"?>
<sst xmlns="http://schemas.openxmlformats.org/spreadsheetml/2006/main" count="675" uniqueCount="238">
  <si>
    <t>День 1</t>
  </si>
  <si>
    <t>№ рец</t>
  </si>
  <si>
    <t>Приём пищи, наименование блюда</t>
  </si>
  <si>
    <t>Масса порции, г</t>
  </si>
  <si>
    <t>Пищевые вещества, г</t>
  </si>
  <si>
    <t>Энергетическая ценночть</t>
  </si>
  <si>
    <t>Витамины</t>
  </si>
  <si>
    <t>Минеральные вещества</t>
  </si>
  <si>
    <t>белки</t>
  </si>
  <si>
    <t>жиры</t>
  </si>
  <si>
    <t>углеводы</t>
  </si>
  <si>
    <t>В1</t>
  </si>
  <si>
    <t>В2</t>
  </si>
  <si>
    <t>С</t>
  </si>
  <si>
    <t>E</t>
  </si>
  <si>
    <t>Ca</t>
  </si>
  <si>
    <t>I</t>
  </si>
  <si>
    <t>Mg</t>
  </si>
  <si>
    <t>Se</t>
  </si>
  <si>
    <t>P</t>
  </si>
  <si>
    <t>Fe</t>
  </si>
  <si>
    <t>Картофель</t>
  </si>
  <si>
    <t>Лук репчатый</t>
  </si>
  <si>
    <t>Огурец соленый</t>
  </si>
  <si>
    <t>Масло подсолнечное</t>
  </si>
  <si>
    <t>Свекла</t>
  </si>
  <si>
    <t>Морковь, красная</t>
  </si>
  <si>
    <t>100</t>
  </si>
  <si>
    <t>Курица, 1 категории</t>
  </si>
  <si>
    <t>Вода</t>
  </si>
  <si>
    <t>Пшеничная мука, первого сорта</t>
  </si>
  <si>
    <t>3,75/3,75</t>
  </si>
  <si>
    <t>Соль поваренная пищевая</t>
  </si>
  <si>
    <t>0,4/0,4</t>
  </si>
  <si>
    <t>Каша гречневая рассыпчатая</t>
  </si>
  <si>
    <t>180</t>
  </si>
  <si>
    <t>124,69/124,69</t>
  </si>
  <si>
    <t>Гречневая крупа ядрица</t>
  </si>
  <si>
    <t>83,59/83,59</t>
  </si>
  <si>
    <t>0,43/0,43</t>
  </si>
  <si>
    <t>Масло сливочное</t>
  </si>
  <si>
    <t>4,39/4,39</t>
  </si>
  <si>
    <t>200</t>
  </si>
  <si>
    <t>Яблоки</t>
  </si>
  <si>
    <t>Сахарный песок</t>
  </si>
  <si>
    <t>20/20</t>
  </si>
  <si>
    <t>Хлеб пшеничный</t>
  </si>
  <si>
    <t>Хлеб пшеничный витаминизированный</t>
  </si>
  <si>
    <t>30/30</t>
  </si>
  <si>
    <t>Итого:</t>
  </si>
  <si>
    <t>День 2</t>
  </si>
  <si>
    <t>Белки</t>
  </si>
  <si>
    <t>Жиры</t>
  </si>
  <si>
    <t>Углеводы</t>
  </si>
  <si>
    <t>Бутерброд с сыром</t>
  </si>
  <si>
    <t>6,8/6,8</t>
  </si>
  <si>
    <t>Сыр Российский</t>
  </si>
  <si>
    <t>14/13,2</t>
  </si>
  <si>
    <t>Пшеничный хлеб</t>
  </si>
  <si>
    <t>80</t>
  </si>
  <si>
    <t>Запеканка творожная с изюмом</t>
  </si>
  <si>
    <t>Изюм</t>
  </si>
  <si>
    <t>Крупа манная</t>
  </si>
  <si>
    <t>Творог</t>
  </si>
  <si>
    <t>Молоко</t>
  </si>
  <si>
    <t>63/63</t>
  </si>
  <si>
    <t>Сахар</t>
  </si>
  <si>
    <t>Яйцо 1С</t>
  </si>
  <si>
    <t>Молоко сгущёное</t>
  </si>
  <si>
    <t>15/15</t>
  </si>
  <si>
    <t>Кофейный напиток с молоком</t>
  </si>
  <si>
    <t>120/120</t>
  </si>
  <si>
    <t>Молоко стерилизованное 3,5% жирности</t>
  </si>
  <si>
    <t>100/100</t>
  </si>
  <si>
    <t>11,12/11,12</t>
  </si>
  <si>
    <t>Кофейный напиток</t>
  </si>
  <si>
    <t>3,34/3,34</t>
  </si>
  <si>
    <t>Плоды и ягоды свежие</t>
  </si>
  <si>
    <t>Апельсин</t>
  </si>
  <si>
    <t>142,9/100</t>
  </si>
  <si>
    <t>День 3</t>
  </si>
  <si>
    <t>A</t>
  </si>
  <si>
    <t>Огурец свежий в нарезке</t>
  </si>
  <si>
    <t xml:space="preserve">Огурец свежий </t>
  </si>
  <si>
    <t>Фрикадельки рыбные</t>
  </si>
  <si>
    <t>Треска</t>
  </si>
  <si>
    <t>106/80</t>
  </si>
  <si>
    <t>Молоко стерилизованное 3,2% жирности</t>
  </si>
  <si>
    <t>Хлеб пшеничный, формовой из муки высшего сорта</t>
  </si>
  <si>
    <t>14/14</t>
  </si>
  <si>
    <t>Яйцо</t>
  </si>
  <si>
    <t>12/12</t>
  </si>
  <si>
    <t>Соль пищевая йодированная</t>
  </si>
  <si>
    <t>Пюре картофельное</t>
  </si>
  <si>
    <t>189/132,3</t>
  </si>
  <si>
    <t>4,5/4,5</t>
  </si>
  <si>
    <t>50,4/50,4</t>
  </si>
  <si>
    <t>0,45/0,45</t>
  </si>
  <si>
    <t>Чай с сахаром</t>
  </si>
  <si>
    <t>Чай</t>
  </si>
  <si>
    <t>0,6/0,6</t>
  </si>
  <si>
    <t>Вода питьевая</t>
  </si>
  <si>
    <t>190/190</t>
  </si>
  <si>
    <t>13/13</t>
  </si>
  <si>
    <t>День 4</t>
  </si>
  <si>
    <t>5/5</t>
  </si>
  <si>
    <t>Гуляш из отварного мяса</t>
  </si>
  <si>
    <t>Говядина 1 кат.</t>
  </si>
  <si>
    <t>109,38/80,62</t>
  </si>
  <si>
    <t>10,62/8,75</t>
  </si>
  <si>
    <t>2,5/2,5</t>
  </si>
  <si>
    <t>Томатная паста. Консервы</t>
  </si>
  <si>
    <t>11,88/9,38</t>
  </si>
  <si>
    <t>33,12/33,12</t>
  </si>
  <si>
    <t>3,12/3,12</t>
  </si>
  <si>
    <t>1/1</t>
  </si>
  <si>
    <t>Макаронные изделия отварные</t>
  </si>
  <si>
    <t>6,3/6,3</t>
  </si>
  <si>
    <t>378/378</t>
  </si>
  <si>
    <t>2,1/2,1</t>
  </si>
  <si>
    <t>Макаронные изделия, высшего сорта, яичные</t>
  </si>
  <si>
    <t>День 5</t>
  </si>
  <si>
    <t>Каша из пшена и риса молочная жидкая ("Дружба")</t>
  </si>
  <si>
    <t>6/6</t>
  </si>
  <si>
    <t>150/150</t>
  </si>
  <si>
    <t>24/24</t>
  </si>
  <si>
    <t>0,5/0,5</t>
  </si>
  <si>
    <t>Рис</t>
  </si>
  <si>
    <t>10/10</t>
  </si>
  <si>
    <t>Пшено</t>
  </si>
  <si>
    <t>397</t>
  </si>
  <si>
    <t>Какао с молоком</t>
  </si>
  <si>
    <t>88,88/88,88</t>
  </si>
  <si>
    <t>Какао-порошок</t>
  </si>
  <si>
    <t>2,22/2,22</t>
  </si>
  <si>
    <t>122,22/122,22</t>
  </si>
  <si>
    <t>10</t>
  </si>
  <si>
    <t>Яйца вареные</t>
  </si>
  <si>
    <t>40</t>
  </si>
  <si>
    <t>40/40</t>
  </si>
  <si>
    <t>итого:</t>
  </si>
  <si>
    <t>День 6</t>
  </si>
  <si>
    <t>102/100</t>
  </si>
  <si>
    <t>Капуста белокочанная</t>
  </si>
  <si>
    <t>День 7</t>
  </si>
  <si>
    <t>Хлеб пшеничный, формовой из муки 1 сорта</t>
  </si>
  <si>
    <t>День 8</t>
  </si>
  <si>
    <t>Омлет натуральный</t>
  </si>
  <si>
    <t>Яблоко</t>
  </si>
  <si>
    <t>113,7/100</t>
  </si>
  <si>
    <t>День 9</t>
  </si>
  <si>
    <t>Масло растительное</t>
  </si>
  <si>
    <t>Котлеты рыбные</t>
  </si>
  <si>
    <t>165.2</t>
  </si>
  <si>
    <t>Каша рассыпчатая рисовая</t>
  </si>
  <si>
    <t>131,71/131,71</t>
  </si>
  <si>
    <t>Крупа рисовая</t>
  </si>
  <si>
    <t>62,33/62,33</t>
  </si>
  <si>
    <t>Химический состав за период (всего)</t>
  </si>
  <si>
    <t>№ п/п</t>
  </si>
  <si>
    <t>приём пищи</t>
  </si>
  <si>
    <t>завтрак</t>
  </si>
  <si>
    <t>Химический состав за период (в среднем за день)</t>
  </si>
  <si>
    <t>Лук</t>
  </si>
  <si>
    <t>Морковь</t>
  </si>
  <si>
    <t>Мука пшеничная</t>
  </si>
  <si>
    <t>140/138</t>
  </si>
  <si>
    <t>4/4</t>
  </si>
  <si>
    <t>70/70</t>
  </si>
  <si>
    <t>Салат из моркови и яблок</t>
  </si>
  <si>
    <t>48,9/43</t>
  </si>
  <si>
    <t>66,3/53</t>
  </si>
  <si>
    <t>8,3/8,3</t>
  </si>
  <si>
    <t>16,5/15</t>
  </si>
  <si>
    <t>День 10</t>
  </si>
  <si>
    <t>50/40</t>
  </si>
  <si>
    <t>7/7</t>
  </si>
  <si>
    <t>0,25/0,25</t>
  </si>
  <si>
    <t>16,25/16,25</t>
  </si>
  <si>
    <t>0,37/0,37</t>
  </si>
  <si>
    <t>Салат из капусты и моркови с растительным маслом</t>
  </si>
  <si>
    <t>Хлеб ржаной</t>
  </si>
  <si>
    <t>Ржаной хлеб</t>
  </si>
  <si>
    <t>100/80</t>
  </si>
  <si>
    <t>20/16</t>
  </si>
  <si>
    <t>Салат из картофеля с солеными огурцами</t>
  </si>
  <si>
    <t>54,8/40</t>
  </si>
  <si>
    <t>6,3/5</t>
  </si>
  <si>
    <t>37,5/30</t>
  </si>
  <si>
    <t>25,6/20</t>
  </si>
  <si>
    <t>Томат</t>
  </si>
  <si>
    <t>Салат из помидоров с репчатым луком с растительным маслом</t>
  </si>
  <si>
    <t>94/80</t>
  </si>
  <si>
    <t>20/16,8</t>
  </si>
  <si>
    <t>Чай с сахаром и лимоном</t>
  </si>
  <si>
    <t>204/204</t>
  </si>
  <si>
    <t xml:space="preserve">Чай </t>
  </si>
  <si>
    <t>Лимон</t>
  </si>
  <si>
    <t>8/7</t>
  </si>
  <si>
    <t>Салат из свеклы с сыром и чесноком</t>
  </si>
  <si>
    <t>Сыр твердый</t>
  </si>
  <si>
    <t>103,3/81</t>
  </si>
  <si>
    <t>Чеснок луковица</t>
  </si>
  <si>
    <t>0,64/0,5</t>
  </si>
  <si>
    <t>1,2/1,2</t>
  </si>
  <si>
    <t>Салат витаминный</t>
  </si>
  <si>
    <t>Капуста белокачанная</t>
  </si>
  <si>
    <t>22,7/20</t>
  </si>
  <si>
    <t>32/26</t>
  </si>
  <si>
    <t>18/18</t>
  </si>
  <si>
    <t>10,8/10,8</t>
  </si>
  <si>
    <t>37,8/37,8</t>
  </si>
  <si>
    <t>12,6/12,6</t>
  </si>
  <si>
    <t>1,8/1,8</t>
  </si>
  <si>
    <t>135/132,3</t>
  </si>
  <si>
    <t>Суфле творожное</t>
  </si>
  <si>
    <t>Жаркое по-домашнему</t>
  </si>
  <si>
    <t>159,1/117,28</t>
  </si>
  <si>
    <t>159,1/119,1</t>
  </si>
  <si>
    <t>11,82/10</t>
  </si>
  <si>
    <t>9,1/9,1</t>
  </si>
  <si>
    <t>5,46/5,46</t>
  </si>
  <si>
    <t>115,9/87,5</t>
  </si>
  <si>
    <t>0,11/0,11</t>
  </si>
  <si>
    <t>70,59/70,59</t>
  </si>
  <si>
    <t>8,82/8,82</t>
  </si>
  <si>
    <t>7,07/7,07</t>
  </si>
  <si>
    <t>26,47/17,64</t>
  </si>
  <si>
    <t>Горошек зеленый. Консервы</t>
  </si>
  <si>
    <t>52,94/52,94</t>
  </si>
  <si>
    <t>150</t>
  </si>
  <si>
    <t>Омлет с зеленым горошком</t>
  </si>
  <si>
    <t>105,88/105,88</t>
  </si>
  <si>
    <t>40,59/40,59</t>
  </si>
  <si>
    <t>Фрикадельки из птицы или кролика</t>
  </si>
  <si>
    <t>18,75/18,75</t>
  </si>
  <si>
    <t>122,5/73,75</t>
  </si>
  <si>
    <t>22,5/22,5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</si>
</sst>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###"/>
    <numFmt numFmtId="165" formatCode="0.0"/>
    <numFmt numFmtId="166" formatCode="0.#"/>
  </numFmts>
  <fonts count="1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4">
    <xf numFmtId="0" fontId="0" fillId="0" borderId="0" xfId="0"/>
    <xf numFmtId="0" fontId="1" fillId="0" borderId="15" xfId="0" applyFont="1" applyFill="1" applyBorder="1" applyAlignment="1">
      <alignment horizontal="right" vertical="top" wrapText="1"/>
    </xf>
    <xf numFmtId="0" fontId="4" fillId="0" borderId="16" xfId="0" applyFont="1" applyBorder="1" applyAlignment="1">
      <alignment vertical="top" wrapText="1"/>
    </xf>
    <xf numFmtId="0" fontId="5" fillId="0" borderId="16" xfId="0" quotePrefix="1" applyFont="1" applyBorder="1" applyAlignment="1">
      <alignment horizontal="left" vertical="top" wrapText="1"/>
    </xf>
    <xf numFmtId="164" fontId="5" fillId="0" borderId="16" xfId="0" applyNumberFormat="1" applyFont="1" applyBorder="1" applyAlignment="1">
      <alignment vertical="top" wrapText="1"/>
    </xf>
    <xf numFmtId="164" fontId="6" fillId="0" borderId="16" xfId="0" applyNumberFormat="1" applyFont="1" applyFill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164" fontId="6" fillId="0" borderId="17" xfId="0" applyNumberFormat="1" applyFont="1" applyFill="1" applyBorder="1" applyAlignment="1">
      <alignment vertical="top" wrapText="1"/>
    </xf>
    <xf numFmtId="164" fontId="6" fillId="0" borderId="18" xfId="0" applyNumberFormat="1" applyFont="1" applyFill="1" applyBorder="1" applyAlignment="1">
      <alignment vertical="top" wrapText="1"/>
    </xf>
    <xf numFmtId="164" fontId="6" fillId="0" borderId="19" xfId="0" applyNumberFormat="1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2" fillId="0" borderId="16" xfId="0" applyFont="1" applyBorder="1" applyAlignment="1">
      <alignment horizontal="left" vertical="top" wrapText="1"/>
    </xf>
    <xf numFmtId="164" fontId="1" fillId="0" borderId="16" xfId="0" applyNumberFormat="1" applyFont="1" applyFill="1" applyBorder="1" applyAlignment="1">
      <alignment vertical="top" wrapText="1"/>
    </xf>
    <xf numFmtId="164" fontId="1" fillId="0" borderId="19" xfId="0" applyNumberFormat="1" applyFont="1" applyFill="1" applyBorder="1" applyAlignment="1">
      <alignment vertical="top" wrapText="1"/>
    </xf>
    <xf numFmtId="49" fontId="1" fillId="0" borderId="16" xfId="0" applyNumberFormat="1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6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2" fillId="0" borderId="10" xfId="0" applyFont="1" applyFill="1" applyBorder="1"/>
    <xf numFmtId="0" fontId="2" fillId="0" borderId="15" xfId="0" applyFont="1" applyBorder="1" applyAlignment="1">
      <alignment horizontal="right"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4" fillId="0" borderId="16" xfId="0" applyFont="1" applyBorder="1"/>
    <xf numFmtId="0" fontId="4" fillId="0" borderId="16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2" fillId="0" borderId="16" xfId="0" applyFont="1" applyBorder="1"/>
    <xf numFmtId="0" fontId="5" fillId="0" borderId="15" xfId="0" applyFont="1" applyBorder="1" applyAlignment="1">
      <alignment horizontal="right" wrapText="1"/>
    </xf>
    <xf numFmtId="0" fontId="5" fillId="0" borderId="16" xfId="0" quotePrefix="1" applyFont="1" applyBorder="1"/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16" xfId="0" applyFont="1" applyBorder="1"/>
    <xf numFmtId="0" fontId="7" fillId="0" borderId="15" xfId="0" applyFont="1" applyFill="1" applyBorder="1" applyAlignment="1">
      <alignment horizontal="right" vertical="top" wrapText="1"/>
    </xf>
    <xf numFmtId="164" fontId="7" fillId="0" borderId="16" xfId="0" applyNumberFormat="1" applyFont="1" applyFill="1" applyBorder="1" applyAlignment="1">
      <alignment vertical="top" wrapText="1"/>
    </xf>
    <xf numFmtId="164" fontId="7" fillId="0" borderId="19" xfId="0" applyNumberFormat="1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28" xfId="0" applyFont="1" applyFill="1" applyBorder="1" applyAlignment="1">
      <alignment vertical="top" wrapText="1"/>
    </xf>
    <xf numFmtId="0" fontId="8" fillId="0" borderId="19" xfId="0" applyFont="1" applyFill="1" applyBorder="1" applyAlignment="1">
      <alignment vertical="top" wrapText="1"/>
    </xf>
    <xf numFmtId="0" fontId="4" fillId="0" borderId="21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2" fillId="0" borderId="15" xfId="0" applyFont="1" applyFill="1" applyBorder="1" applyAlignment="1">
      <alignment horizontal="right" vertical="top" wrapText="1"/>
    </xf>
    <xf numFmtId="164" fontId="2" fillId="0" borderId="16" xfId="0" applyNumberFormat="1" applyFont="1" applyBorder="1" applyAlignment="1">
      <alignment vertical="top" wrapText="1"/>
    </xf>
    <xf numFmtId="0" fontId="4" fillId="0" borderId="20" xfId="0" applyFont="1" applyFill="1" applyBorder="1" applyAlignment="1">
      <alignment horizontal="right" vertical="top" wrapText="1"/>
    </xf>
    <xf numFmtId="0" fontId="4" fillId="0" borderId="21" xfId="0" applyFont="1" applyBorder="1" applyAlignment="1">
      <alignment horizontal="left" vertical="top" wrapText="1"/>
    </xf>
    <xf numFmtId="164" fontId="8" fillId="0" borderId="21" xfId="0" applyNumberFormat="1" applyFont="1" applyFill="1" applyBorder="1" applyAlignment="1">
      <alignment vertical="top" wrapText="1"/>
    </xf>
    <xf numFmtId="164" fontId="8" fillId="0" borderId="29" xfId="0" applyNumberFormat="1" applyFont="1" applyFill="1" applyBorder="1" applyAlignment="1">
      <alignment vertical="top" wrapText="1"/>
    </xf>
    <xf numFmtId="164" fontId="8" fillId="0" borderId="22" xfId="0" applyNumberFormat="1" applyFont="1" applyFill="1" applyBorder="1" applyAlignment="1">
      <alignment vertical="top" wrapText="1"/>
    </xf>
    <xf numFmtId="164" fontId="2" fillId="0" borderId="26" xfId="0" applyNumberFormat="1" applyFont="1" applyBorder="1"/>
    <xf numFmtId="0" fontId="4" fillId="0" borderId="1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5" fillId="0" borderId="16" xfId="0" quotePrefix="1" applyFont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right" wrapText="1"/>
    </xf>
    <xf numFmtId="0" fontId="4" fillId="0" borderId="16" xfId="0" quotePrefix="1" applyFont="1" applyBorder="1"/>
    <xf numFmtId="0" fontId="4" fillId="0" borderId="28" xfId="0" applyFont="1" applyBorder="1"/>
    <xf numFmtId="0" fontId="4" fillId="0" borderId="19" xfId="0" applyFont="1" applyBorder="1"/>
    <xf numFmtId="0" fontId="4" fillId="0" borderId="16" xfId="0" applyFont="1" applyFill="1" applyBorder="1"/>
    <xf numFmtId="0" fontId="4" fillId="0" borderId="28" xfId="0" applyFont="1" applyFill="1" applyBorder="1"/>
    <xf numFmtId="0" fontId="4" fillId="0" borderId="19" xfId="0" applyFont="1" applyFill="1" applyBorder="1"/>
    <xf numFmtId="0" fontId="9" fillId="0" borderId="16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5" fillId="0" borderId="15" xfId="0" applyFont="1" applyBorder="1" applyAlignment="1">
      <alignment horizontal="right" vertical="top" wrapText="1"/>
    </xf>
    <xf numFmtId="0" fontId="4" fillId="0" borderId="2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49" fontId="6" fillId="0" borderId="16" xfId="0" applyNumberFormat="1" applyFont="1" applyFill="1" applyBorder="1" applyAlignment="1">
      <alignment horizontal="left" vertical="top" wrapText="1"/>
    </xf>
    <xf numFmtId="49" fontId="7" fillId="0" borderId="16" xfId="0" applyNumberFormat="1" applyFont="1" applyFill="1" applyBorder="1" applyAlignment="1">
      <alignment vertical="top" wrapText="1"/>
    </xf>
    <xf numFmtId="164" fontId="8" fillId="0" borderId="16" xfId="0" applyNumberFormat="1" applyFont="1" applyFill="1" applyBorder="1" applyAlignment="1">
      <alignment vertical="top" wrapText="1"/>
    </xf>
    <xf numFmtId="164" fontId="8" fillId="0" borderId="28" xfId="0" applyNumberFormat="1" applyFont="1" applyFill="1" applyBorder="1" applyAlignment="1">
      <alignment vertical="top" wrapText="1"/>
    </xf>
    <xf numFmtId="164" fontId="8" fillId="0" borderId="19" xfId="0" applyNumberFormat="1" applyFont="1" applyFill="1" applyBorder="1" applyAlignment="1">
      <alignment vertical="top" wrapText="1"/>
    </xf>
    <xf numFmtId="49" fontId="8" fillId="0" borderId="16" xfId="0" applyNumberFormat="1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2" fillId="0" borderId="16" xfId="0" applyFont="1" applyBorder="1" applyAlignment="1">
      <alignment horizontal="right" wrapText="1"/>
    </xf>
    <xf numFmtId="164" fontId="2" fillId="0" borderId="16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0" fontId="2" fillId="0" borderId="30" xfId="0" applyFont="1" applyFill="1" applyBorder="1" applyAlignment="1">
      <alignment horizontal="right" vertical="center" wrapText="1"/>
    </xf>
    <xf numFmtId="0" fontId="2" fillId="0" borderId="31" xfId="0" applyFont="1" applyBorder="1"/>
    <xf numFmtId="0" fontId="2" fillId="0" borderId="31" xfId="0" applyFont="1" applyBorder="1" applyAlignment="1">
      <alignment horizontal="right"/>
    </xf>
    <xf numFmtId="0" fontId="2" fillId="0" borderId="31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164" fontId="1" fillId="0" borderId="16" xfId="0" applyNumberFormat="1" applyFont="1" applyFill="1" applyBorder="1" applyAlignment="1">
      <alignment horizontal="right" vertical="top" wrapText="1"/>
    </xf>
    <xf numFmtId="164" fontId="1" fillId="0" borderId="19" xfId="0" applyNumberFormat="1" applyFont="1" applyFill="1" applyBorder="1" applyAlignment="1">
      <alignment horizontal="right" vertical="top" wrapText="1"/>
    </xf>
    <xf numFmtId="0" fontId="5" fillId="0" borderId="16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left" vertical="top" wrapText="1"/>
    </xf>
    <xf numFmtId="0" fontId="1" fillId="0" borderId="16" xfId="0" applyFont="1" applyFill="1" applyBorder="1" applyAlignment="1">
      <alignment horizontal="right" vertical="top" wrapText="1"/>
    </xf>
    <xf numFmtId="0" fontId="6" fillId="0" borderId="16" xfId="0" applyFont="1" applyFill="1" applyBorder="1" applyAlignment="1">
      <alignment horizontal="right" vertical="top" wrapText="1"/>
    </xf>
    <xf numFmtId="0" fontId="6" fillId="0" borderId="28" xfId="0" applyFont="1" applyFill="1" applyBorder="1" applyAlignment="1">
      <alignment horizontal="right" vertical="top" wrapText="1"/>
    </xf>
    <xf numFmtId="0" fontId="6" fillId="0" borderId="19" xfId="0" applyFont="1" applyFill="1" applyBorder="1" applyAlignment="1">
      <alignment horizontal="right" vertical="top" wrapText="1"/>
    </xf>
    <xf numFmtId="0" fontId="4" fillId="0" borderId="16" xfId="0" quotePrefix="1" applyFont="1" applyBorder="1" applyAlignment="1">
      <alignment horizontal="left" vertical="top" wrapText="1"/>
    </xf>
    <xf numFmtId="164" fontId="4" fillId="0" borderId="16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8" fillId="0" borderId="16" xfId="0" applyFont="1" applyFill="1" applyBorder="1" applyAlignment="1">
      <alignment horizontal="right" vertical="top" wrapText="1"/>
    </xf>
    <xf numFmtId="0" fontId="8" fillId="0" borderId="28" xfId="0" applyFont="1" applyFill="1" applyBorder="1" applyAlignment="1">
      <alignment horizontal="right" vertical="top" wrapText="1"/>
    </xf>
    <xf numFmtId="0" fontId="8" fillId="0" borderId="19" xfId="0" applyFont="1" applyFill="1" applyBorder="1" applyAlignment="1">
      <alignment horizontal="right" vertical="top" wrapText="1"/>
    </xf>
    <xf numFmtId="0" fontId="2" fillId="0" borderId="3" xfId="0" applyFont="1" applyBorder="1"/>
    <xf numFmtId="164" fontId="6" fillId="0" borderId="16" xfId="0" applyNumberFormat="1" applyFont="1" applyFill="1" applyBorder="1" applyAlignment="1">
      <alignment horizontal="right" vertical="top" wrapText="1"/>
    </xf>
    <xf numFmtId="164" fontId="6" fillId="0" borderId="28" xfId="0" applyNumberFormat="1" applyFont="1" applyFill="1" applyBorder="1" applyAlignment="1">
      <alignment horizontal="right" vertical="top" wrapText="1"/>
    </xf>
    <xf numFmtId="164" fontId="6" fillId="0" borderId="19" xfId="0" applyNumberFormat="1" applyFont="1" applyFill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9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28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right" vertical="top" wrapText="1"/>
    </xf>
    <xf numFmtId="0" fontId="4" fillId="0" borderId="16" xfId="0" applyFont="1" applyFill="1" applyBorder="1" applyAlignment="1">
      <alignment horizontal="right" vertical="top" wrapText="1"/>
    </xf>
    <xf numFmtId="0" fontId="4" fillId="0" borderId="28" xfId="0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14" xfId="0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vertical="top" wrapText="1"/>
    </xf>
    <xf numFmtId="165" fontId="8" fillId="0" borderId="3" xfId="0" applyNumberFormat="1" applyFont="1" applyFill="1" applyBorder="1" applyAlignment="1">
      <alignment horizontal="right" vertical="top" wrapText="1"/>
    </xf>
    <xf numFmtId="165" fontId="7" fillId="0" borderId="26" xfId="0" applyNumberFormat="1" applyFont="1" applyFill="1" applyBorder="1" applyAlignment="1">
      <alignment horizontal="right" vertical="top" wrapText="1"/>
    </xf>
    <xf numFmtId="165" fontId="7" fillId="0" borderId="27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66" fontId="7" fillId="0" borderId="26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164" fontId="9" fillId="0" borderId="26" xfId="0" applyNumberFormat="1" applyFont="1" applyFill="1" applyBorder="1" applyAlignment="1">
      <alignment vertical="top" wrapText="1"/>
    </xf>
    <xf numFmtId="164" fontId="9" fillId="0" borderId="27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top" wrapText="1"/>
    </xf>
    <xf numFmtId="164" fontId="9" fillId="0" borderId="0" xfId="0" applyNumberFormat="1" applyFont="1" applyFill="1" applyBorder="1" applyAlignment="1">
      <alignment vertical="top" wrapText="1"/>
    </xf>
    <xf numFmtId="0" fontId="2" fillId="0" borderId="30" xfId="0" applyFont="1" applyBorder="1" applyAlignment="1">
      <alignment horizontal="right" wrapText="1"/>
    </xf>
    <xf numFmtId="0" fontId="2" fillId="0" borderId="31" xfId="0" applyFont="1" applyBorder="1" applyAlignment="1">
      <alignment horizontal="left"/>
    </xf>
    <xf numFmtId="0" fontId="5" fillId="0" borderId="15" xfId="0" applyFont="1" applyBorder="1"/>
    <xf numFmtId="0" fontId="5" fillId="0" borderId="28" xfId="0" applyFont="1" applyBorder="1"/>
    <xf numFmtId="0" fontId="5" fillId="0" borderId="19" xfId="0" applyFont="1" applyBorder="1"/>
    <xf numFmtId="164" fontId="8" fillId="0" borderId="0" xfId="0" applyNumberFormat="1" applyFont="1" applyFill="1" applyAlignment="1">
      <alignment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vertical="top" wrapText="1"/>
    </xf>
    <xf numFmtId="49" fontId="1" fillId="0" borderId="16" xfId="0" applyNumberFormat="1" applyFont="1" applyFill="1" applyBorder="1" applyAlignment="1">
      <alignment horizontal="left" vertical="top" wrapText="1"/>
    </xf>
    <xf numFmtId="164" fontId="10" fillId="0" borderId="0" xfId="0" applyNumberFormat="1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64" fontId="9" fillId="0" borderId="26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49" fontId="1" fillId="0" borderId="16" xfId="0" applyNumberFormat="1" applyFont="1" applyFill="1" applyBorder="1" applyAlignment="1">
      <alignment horizontal="right" vertical="top" wrapText="1"/>
    </xf>
    <xf numFmtId="166" fontId="8" fillId="0" borderId="3" xfId="0" applyNumberFormat="1" applyFont="1" applyFill="1" applyBorder="1" applyAlignment="1">
      <alignment horizontal="right" vertical="top" wrapText="1"/>
    </xf>
    <xf numFmtId="166" fontId="7" fillId="0" borderId="27" xfId="0" applyNumberFormat="1" applyFont="1" applyFill="1" applyBorder="1" applyAlignment="1">
      <alignment horizontal="right" vertical="top" wrapText="1"/>
    </xf>
    <xf numFmtId="49" fontId="7" fillId="0" borderId="14" xfId="0" applyNumberFormat="1" applyFont="1" applyFill="1" applyBorder="1" applyAlignment="1">
      <alignment horizontal="right" vertical="top" wrapText="1"/>
    </xf>
    <xf numFmtId="49" fontId="4" fillId="0" borderId="3" xfId="0" applyNumberFormat="1" applyFont="1" applyFill="1" applyBorder="1" applyAlignment="1">
      <alignment vertical="top" wrapText="1"/>
    </xf>
    <xf numFmtId="2" fontId="8" fillId="0" borderId="3" xfId="0" applyNumberFormat="1" applyFont="1" applyFill="1" applyBorder="1" applyAlignment="1">
      <alignment horizontal="right" vertical="top" wrapText="1"/>
    </xf>
    <xf numFmtId="165" fontId="8" fillId="0" borderId="8" xfId="0" applyNumberFormat="1" applyFont="1" applyFill="1" applyBorder="1" applyAlignment="1">
      <alignment horizontal="right" vertical="top" wrapText="1"/>
    </xf>
    <xf numFmtId="2" fontId="7" fillId="0" borderId="26" xfId="0" applyNumberFormat="1" applyFont="1" applyFill="1" applyBorder="1" applyAlignment="1">
      <alignment horizontal="right" vertical="top" wrapText="1"/>
    </xf>
    <xf numFmtId="164" fontId="4" fillId="0" borderId="16" xfId="0" applyNumberFormat="1" applyFont="1" applyFill="1" applyBorder="1" applyAlignment="1">
      <alignment horizontal="right" vertical="top" wrapText="1"/>
    </xf>
    <xf numFmtId="164" fontId="4" fillId="0" borderId="28" xfId="0" applyNumberFormat="1" applyFont="1" applyFill="1" applyBorder="1" applyAlignment="1">
      <alignment horizontal="right" vertical="top" wrapText="1"/>
    </xf>
    <xf numFmtId="164" fontId="4" fillId="0" borderId="19" xfId="0" applyNumberFormat="1" applyFont="1" applyFill="1" applyBorder="1" applyAlignment="1">
      <alignment horizontal="right" vertical="top" wrapText="1"/>
    </xf>
    <xf numFmtId="164" fontId="2" fillId="0" borderId="16" xfId="0" applyNumberFormat="1" applyFont="1" applyFill="1" applyBorder="1" applyAlignment="1">
      <alignment vertical="top" wrapText="1"/>
    </xf>
    <xf numFmtId="164" fontId="2" fillId="0" borderId="16" xfId="0" applyNumberFormat="1" applyFont="1" applyFill="1" applyBorder="1" applyAlignment="1">
      <alignment horizontal="right" vertical="top" wrapText="1"/>
    </xf>
    <xf numFmtId="164" fontId="2" fillId="0" borderId="19" xfId="0" applyNumberFormat="1" applyFont="1" applyFill="1" applyBorder="1" applyAlignment="1">
      <alignment horizontal="right" vertical="top" wrapText="1"/>
    </xf>
    <xf numFmtId="164" fontId="4" fillId="0" borderId="16" xfId="0" applyNumberFormat="1" applyFont="1" applyFill="1" applyBorder="1" applyAlignment="1">
      <alignment vertical="top" wrapText="1"/>
    </xf>
    <xf numFmtId="0" fontId="4" fillId="0" borderId="16" xfId="0" applyFont="1" applyBorder="1" applyAlignment="1">
      <alignment horizontal="right" vertical="top"/>
    </xf>
    <xf numFmtId="0" fontId="4" fillId="0" borderId="19" xfId="0" applyFont="1" applyBorder="1" applyAlignment="1">
      <alignment horizontal="right" vertical="top"/>
    </xf>
    <xf numFmtId="49" fontId="2" fillId="0" borderId="34" xfId="0" applyNumberFormat="1" applyFont="1" applyBorder="1" applyAlignment="1">
      <alignment horizontal="right" vertical="top" wrapText="1"/>
    </xf>
    <xf numFmtId="49" fontId="2" fillId="0" borderId="31" xfId="0" applyNumberFormat="1" applyFont="1" applyFill="1" applyBorder="1" applyAlignment="1">
      <alignment vertical="top" wrapText="1"/>
    </xf>
    <xf numFmtId="0" fontId="2" fillId="0" borderId="31" xfId="0" applyNumberFormat="1" applyFont="1" applyFill="1" applyBorder="1" applyAlignment="1">
      <alignment horizontal="right" vertical="top" wrapText="1"/>
    </xf>
    <xf numFmtId="0" fontId="2" fillId="0" borderId="32" xfId="0" applyNumberFormat="1" applyFont="1" applyFill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right" vertical="top" wrapText="1"/>
    </xf>
    <xf numFmtId="49" fontId="4" fillId="0" borderId="16" xfId="0" quotePrefix="1" applyNumberFormat="1" applyFont="1" applyFill="1" applyBorder="1" applyAlignment="1">
      <alignment vertical="top" wrapText="1"/>
    </xf>
    <xf numFmtId="0" fontId="4" fillId="0" borderId="16" xfId="0" applyNumberFormat="1" applyFont="1" applyFill="1" applyBorder="1" applyAlignment="1">
      <alignment horizontal="right" vertical="top" wrapText="1"/>
    </xf>
    <xf numFmtId="0" fontId="4" fillId="0" borderId="28" xfId="0" applyNumberFormat="1" applyFont="1" applyFill="1" applyBorder="1" applyAlignment="1">
      <alignment horizontal="right" vertical="top" wrapText="1"/>
    </xf>
    <xf numFmtId="0" fontId="4" fillId="0" borderId="19" xfId="0" applyNumberFormat="1" applyFont="1" applyFill="1" applyBorder="1" applyAlignment="1">
      <alignment horizontal="right" vertical="top" wrapText="1"/>
    </xf>
    <xf numFmtId="0" fontId="4" fillId="0" borderId="16" xfId="0" applyNumberFormat="1" applyFont="1" applyBorder="1" applyAlignment="1">
      <alignment horizontal="right" vertical="top" wrapText="1"/>
    </xf>
    <xf numFmtId="0" fontId="4" fillId="0" borderId="28" xfId="0" applyNumberFormat="1" applyFont="1" applyBorder="1" applyAlignment="1">
      <alignment horizontal="right" vertical="top" wrapText="1"/>
    </xf>
    <xf numFmtId="0" fontId="4" fillId="0" borderId="19" xfId="0" applyNumberFormat="1" applyFont="1" applyBorder="1" applyAlignment="1">
      <alignment horizontal="right" vertical="top" wrapText="1"/>
    </xf>
    <xf numFmtId="0" fontId="7" fillId="0" borderId="14" xfId="0" applyFont="1" applyFill="1" applyBorder="1" applyAlignment="1">
      <alignment horizontal="right" vertical="top" wrapText="1"/>
    </xf>
    <xf numFmtId="0" fontId="0" fillId="0" borderId="0" xfId="0"/>
    <xf numFmtId="0" fontId="5" fillId="0" borderId="16" xfId="0" applyFont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right" vertical="top" wrapText="1"/>
    </xf>
    <xf numFmtId="49" fontId="2" fillId="0" borderId="16" xfId="0" applyNumberFormat="1" applyFont="1" applyBorder="1" applyAlignment="1">
      <alignment vertical="top" wrapText="1"/>
    </xf>
    <xf numFmtId="0" fontId="2" fillId="0" borderId="3" xfId="0" applyNumberFormat="1" applyFont="1" applyFill="1" applyBorder="1" applyAlignment="1">
      <alignment horizontal="right" vertical="top" wrapText="1"/>
    </xf>
    <xf numFmtId="49" fontId="4" fillId="0" borderId="15" xfId="0" applyNumberFormat="1" applyFont="1" applyFill="1" applyBorder="1" applyAlignment="1">
      <alignment horizontal="right" vertical="top" wrapText="1"/>
    </xf>
    <xf numFmtId="49" fontId="4" fillId="0" borderId="16" xfId="0" quotePrefix="1" applyNumberFormat="1" applyFont="1" applyBorder="1" applyAlignment="1">
      <alignment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right" vertical="top" wrapText="1"/>
    </xf>
    <xf numFmtId="0" fontId="7" fillId="0" borderId="29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9" fillId="0" borderId="14" xfId="0" applyFont="1" applyBorder="1"/>
    <xf numFmtId="0" fontId="7" fillId="0" borderId="19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2" fillId="0" borderId="3" xfId="0" applyNumberFormat="1" applyFont="1" applyBorder="1" applyAlignment="1">
      <alignment vertical="top" wrapText="1"/>
    </xf>
    <xf numFmtId="0" fontId="2" fillId="0" borderId="3" xfId="0" applyNumberFormat="1" applyFont="1" applyBorder="1" applyAlignment="1">
      <alignment horizontal="right" vertical="top" wrapText="1"/>
    </xf>
    <xf numFmtId="0" fontId="2" fillId="0" borderId="8" xfId="0" applyNumberFormat="1" applyFont="1" applyBorder="1" applyAlignment="1">
      <alignment horizontal="right" vertical="top" wrapText="1"/>
    </xf>
    <xf numFmtId="0" fontId="6" fillId="0" borderId="16" xfId="0" applyNumberFormat="1" applyFont="1" applyFill="1" applyBorder="1" applyAlignment="1">
      <alignment horizontal="right" vertical="top" wrapText="1"/>
    </xf>
    <xf numFmtId="0" fontId="6" fillId="0" borderId="28" xfId="0" applyNumberFormat="1" applyFont="1" applyFill="1" applyBorder="1" applyAlignment="1">
      <alignment horizontal="right" vertical="top" wrapText="1"/>
    </xf>
    <xf numFmtId="0" fontId="6" fillId="0" borderId="19" xfId="0" applyNumberFormat="1" applyFont="1" applyFill="1" applyBorder="1" applyAlignment="1">
      <alignment horizontal="right" vertical="top" wrapText="1"/>
    </xf>
    <xf numFmtId="0" fontId="2" fillId="0" borderId="30" xfId="0" applyFont="1" applyFill="1" applyBorder="1" applyAlignment="1">
      <alignment horizontal="right" vertical="top" wrapText="1"/>
    </xf>
    <xf numFmtId="0" fontId="2" fillId="0" borderId="31" xfId="0" applyFont="1" applyFill="1" applyBorder="1" applyAlignment="1">
      <alignment vertical="top" wrapText="1"/>
    </xf>
    <xf numFmtId="0" fontId="2" fillId="0" borderId="31" xfId="0" applyFont="1" applyFill="1" applyBorder="1" applyAlignment="1">
      <alignment horizontal="center" vertical="top" wrapText="1"/>
    </xf>
    <xf numFmtId="164" fontId="2" fillId="0" borderId="31" xfId="0" applyNumberFormat="1" applyFont="1" applyFill="1" applyBorder="1" applyAlignment="1">
      <alignment horizontal="center" vertical="top" wrapText="1"/>
    </xf>
    <xf numFmtId="164" fontId="2" fillId="0" borderId="32" xfId="0" applyNumberFormat="1" applyFont="1" applyFill="1" applyBorder="1" applyAlignment="1">
      <alignment horizontal="center" vertical="top" wrapText="1"/>
    </xf>
    <xf numFmtId="0" fontId="4" fillId="0" borderId="33" xfId="0" applyNumberFormat="1" applyFont="1" applyFill="1" applyBorder="1" applyAlignment="1">
      <alignment horizontal="right" vertical="top" wrapText="1"/>
    </xf>
    <xf numFmtId="0" fontId="4" fillId="0" borderId="16" xfId="0" quotePrefix="1" applyFont="1" applyFill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4" fillId="0" borderId="16" xfId="0" quotePrefix="1" applyFont="1" applyBorder="1" applyAlignment="1">
      <alignment vertical="top" wrapText="1"/>
    </xf>
    <xf numFmtId="0" fontId="2" fillId="0" borderId="16" xfId="0" applyFont="1" applyFill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vertical="top" wrapText="1"/>
    </xf>
    <xf numFmtId="0" fontId="3" fillId="0" borderId="16" xfId="0" applyFont="1" applyBorder="1" applyAlignment="1">
      <alignment wrapText="1"/>
    </xf>
    <xf numFmtId="0" fontId="2" fillId="0" borderId="15" xfId="0" applyFont="1" applyBorder="1" applyAlignment="1">
      <alignment horizontal="right"/>
    </xf>
    <xf numFmtId="49" fontId="3" fillId="0" borderId="31" xfId="0" applyNumberFormat="1" applyFont="1" applyBorder="1" applyAlignment="1">
      <alignment vertical="top" wrapText="1"/>
    </xf>
    <xf numFmtId="49" fontId="4" fillId="0" borderId="16" xfId="0" applyNumberFormat="1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31" xfId="0" applyFont="1" applyBorder="1" applyAlignment="1">
      <alignment wrapText="1"/>
    </xf>
    <xf numFmtId="49" fontId="3" fillId="0" borderId="16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0" fontId="3" fillId="0" borderId="3" xfId="0" applyFont="1" applyBorder="1" applyAlignment="1">
      <alignment wrapText="1"/>
    </xf>
    <xf numFmtId="0" fontId="3" fillId="0" borderId="3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0" fontId="4" fillId="0" borderId="16" xfId="0" applyFont="1" applyBorder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49" fontId="1" fillId="0" borderId="23" xfId="0" applyNumberFormat="1" applyFont="1" applyFill="1" applyBorder="1" applyAlignment="1">
      <alignment horizontal="right" vertical="top" wrapText="1"/>
    </xf>
    <xf numFmtId="49" fontId="1" fillId="0" borderId="25" xfId="0" applyNumberFormat="1" applyFont="1" applyFill="1" applyBorder="1" applyAlignment="1">
      <alignment horizontal="right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9" fillId="0" borderId="23" xfId="0" applyFont="1" applyFill="1" applyBorder="1" applyAlignment="1">
      <alignment horizontal="right" vertical="top" wrapText="1"/>
    </xf>
    <xf numFmtId="0" fontId="9" fillId="0" borderId="24" xfId="0" applyFont="1" applyFill="1" applyBorder="1" applyAlignment="1">
      <alignment horizontal="right" vertical="top" wrapText="1"/>
    </xf>
    <xf numFmtId="0" fontId="9" fillId="0" borderId="25" xfId="0" applyFont="1" applyFill="1" applyBorder="1" applyAlignment="1">
      <alignment horizontal="right" vertical="top" wrapText="1"/>
    </xf>
    <xf numFmtId="0" fontId="1" fillId="0" borderId="23" xfId="0" applyFont="1" applyFill="1" applyBorder="1" applyAlignment="1">
      <alignment horizontal="right" vertical="top" wrapText="1"/>
    </xf>
    <xf numFmtId="0" fontId="1" fillId="0" borderId="25" xfId="0" applyFont="1" applyFill="1" applyBorder="1" applyAlignment="1">
      <alignment horizontal="right" vertical="top" wrapText="1"/>
    </xf>
    <xf numFmtId="0" fontId="7" fillId="0" borderId="2" xfId="0" applyFont="1" applyFill="1" applyBorder="1" applyAlignment="1">
      <alignment horizontal="right" vertical="top" wrapText="1"/>
    </xf>
    <xf numFmtId="0" fontId="7" fillId="0" borderId="9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right" vertical="top" wrapText="1"/>
    </xf>
    <xf numFmtId="0" fontId="7" fillId="0" borderId="9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35" xfId="0" applyFont="1" applyFill="1" applyBorder="1" applyAlignment="1">
      <alignment horizontal="right" vertical="top" wrapText="1"/>
    </xf>
    <xf numFmtId="0" fontId="2" fillId="0" borderId="33" xfId="0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9"/>
  <sheetViews>
    <sheetView tabSelected="1" zoomScale="90" zoomScaleNormal="90" workbookViewId="0">
      <selection activeCell="M5" sqref="M5"/>
    </sheetView>
  </sheetViews>
  <sheetFormatPr defaultRowHeight="15.75" x14ac:dyDescent="0.25"/>
  <cols>
    <col min="1" max="1" width="5.85546875" style="129" customWidth="1"/>
    <col min="2" max="2" width="27.7109375" style="167" customWidth="1"/>
    <col min="3" max="3" width="12.28515625" style="130" customWidth="1"/>
    <col min="4" max="18" width="8.7109375" style="131" customWidth="1"/>
  </cols>
  <sheetData>
    <row r="1" spans="1:18" ht="16.5" thickBot="1" x14ac:dyDescent="0.3">
      <c r="A1" s="288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</row>
    <row r="2" spans="1:18" ht="36" customHeight="1" x14ac:dyDescent="0.25">
      <c r="A2" s="289" t="s">
        <v>1</v>
      </c>
      <c r="B2" s="291" t="s">
        <v>2</v>
      </c>
      <c r="C2" s="293" t="s">
        <v>3</v>
      </c>
      <c r="D2" s="295" t="s">
        <v>4</v>
      </c>
      <c r="E2" s="296"/>
      <c r="F2" s="297"/>
      <c r="G2" s="265" t="s">
        <v>5</v>
      </c>
      <c r="H2" s="295" t="s">
        <v>6</v>
      </c>
      <c r="I2" s="296"/>
      <c r="J2" s="296"/>
      <c r="K2" s="296"/>
      <c r="L2" s="297"/>
      <c r="M2" s="298" t="s">
        <v>7</v>
      </c>
      <c r="N2" s="295"/>
      <c r="O2" s="295"/>
      <c r="P2" s="295"/>
      <c r="Q2" s="295"/>
      <c r="R2" s="299"/>
    </row>
    <row r="3" spans="1:18" ht="24" customHeight="1" thickBot="1" x14ac:dyDescent="0.3">
      <c r="A3" s="290"/>
      <c r="B3" s="292"/>
      <c r="C3" s="294"/>
      <c r="D3" s="146" t="s">
        <v>8</v>
      </c>
      <c r="E3" s="146" t="s">
        <v>9</v>
      </c>
      <c r="F3" s="146" t="s">
        <v>10</v>
      </c>
      <c r="G3" s="266"/>
      <c r="H3" s="146" t="s">
        <v>11</v>
      </c>
      <c r="I3" s="146" t="s">
        <v>12</v>
      </c>
      <c r="J3" s="146" t="s">
        <v>13</v>
      </c>
      <c r="K3" s="146" t="s">
        <v>81</v>
      </c>
      <c r="L3" s="146" t="s">
        <v>14</v>
      </c>
      <c r="M3" s="146" t="s">
        <v>15</v>
      </c>
      <c r="N3" s="147" t="s">
        <v>16</v>
      </c>
      <c r="O3" s="147" t="s">
        <v>17</v>
      </c>
      <c r="P3" s="147" t="s">
        <v>18</v>
      </c>
      <c r="Q3" s="147" t="s">
        <v>19</v>
      </c>
      <c r="R3" s="148" t="s">
        <v>20</v>
      </c>
    </row>
    <row r="4" spans="1:18" ht="42.75" x14ac:dyDescent="0.25">
      <c r="A4" s="190">
        <v>11</v>
      </c>
      <c r="B4" s="238" t="s">
        <v>180</v>
      </c>
      <c r="C4" s="191" t="s">
        <v>27</v>
      </c>
      <c r="D4" s="192">
        <f t="shared" ref="D4:R4" si="0">SUM(D5:D8)</f>
        <v>1.65</v>
      </c>
      <c r="E4" s="192">
        <f t="shared" si="0"/>
        <v>7.09</v>
      </c>
      <c r="F4" s="192">
        <f t="shared" si="0"/>
        <v>4.8599999999999994</v>
      </c>
      <c r="G4" s="192">
        <f t="shared" si="0"/>
        <v>90.93</v>
      </c>
      <c r="H4" s="192">
        <f t="shared" si="0"/>
        <v>3.3000000000000002E-2</v>
      </c>
      <c r="I4" s="192">
        <f t="shared" si="0"/>
        <v>4.2999999999999997E-2</v>
      </c>
      <c r="J4" s="192">
        <f t="shared" si="0"/>
        <v>36.944000000000003</v>
      </c>
      <c r="K4" s="192">
        <f t="shared" si="0"/>
        <v>0.32200000000000001</v>
      </c>
      <c r="L4" s="192">
        <f t="shared" si="0"/>
        <v>0.78900000000000003</v>
      </c>
      <c r="M4" s="192">
        <f t="shared" si="0"/>
        <v>46.56</v>
      </c>
      <c r="N4" s="192">
        <f t="shared" si="0"/>
        <v>3.0000000000000001E-3</v>
      </c>
      <c r="O4" s="192">
        <f t="shared" si="0"/>
        <v>18.880000000000003</v>
      </c>
      <c r="P4" s="192">
        <f t="shared" si="0"/>
        <v>0</v>
      </c>
      <c r="Q4" s="192">
        <f t="shared" si="0"/>
        <v>33.6</v>
      </c>
      <c r="R4" s="193">
        <f t="shared" si="0"/>
        <v>0.59199999999999997</v>
      </c>
    </row>
    <row r="5" spans="1:18" ht="15" x14ac:dyDescent="0.25">
      <c r="A5" s="194"/>
      <c r="B5" s="239" t="s">
        <v>143</v>
      </c>
      <c r="C5" s="195" t="s">
        <v>183</v>
      </c>
      <c r="D5" s="196">
        <v>1.44</v>
      </c>
      <c r="E5" s="196">
        <v>0.08</v>
      </c>
      <c r="F5" s="196">
        <v>3.76</v>
      </c>
      <c r="G5" s="196">
        <v>22.4</v>
      </c>
      <c r="H5" s="196">
        <v>2.4E-2</v>
      </c>
      <c r="I5" s="196">
        <v>3.2000000000000001E-2</v>
      </c>
      <c r="J5" s="196">
        <v>36</v>
      </c>
      <c r="K5" s="196">
        <v>2E-3</v>
      </c>
      <c r="L5" s="196">
        <v>0.08</v>
      </c>
      <c r="M5" s="196">
        <v>38.4</v>
      </c>
      <c r="N5" s="197">
        <v>2E-3</v>
      </c>
      <c r="O5" s="197">
        <v>12.8</v>
      </c>
      <c r="P5" s="197">
        <v>0</v>
      </c>
      <c r="Q5" s="197">
        <v>24.8</v>
      </c>
      <c r="R5" s="198">
        <v>0.48</v>
      </c>
    </row>
    <row r="6" spans="1:18" ht="15" x14ac:dyDescent="0.25">
      <c r="A6" s="194"/>
      <c r="B6" s="239" t="s">
        <v>26</v>
      </c>
      <c r="C6" s="195" t="s">
        <v>184</v>
      </c>
      <c r="D6" s="199">
        <v>0.21</v>
      </c>
      <c r="E6" s="199">
        <v>0.02</v>
      </c>
      <c r="F6" s="199">
        <v>1.1000000000000001</v>
      </c>
      <c r="G6" s="199">
        <v>5.6</v>
      </c>
      <c r="H6" s="199">
        <v>8.9999999999999993E-3</v>
      </c>
      <c r="I6" s="199">
        <v>1.0999999999999999E-2</v>
      </c>
      <c r="J6" s="199">
        <v>0.94399999999999995</v>
      </c>
      <c r="K6" s="199">
        <v>0.32</v>
      </c>
      <c r="L6" s="199">
        <v>6.4000000000000001E-2</v>
      </c>
      <c r="M6" s="199">
        <v>8.16</v>
      </c>
      <c r="N6" s="200">
        <v>1E-3</v>
      </c>
      <c r="O6" s="200">
        <v>6.08</v>
      </c>
      <c r="P6" s="200">
        <v>0</v>
      </c>
      <c r="Q6" s="200">
        <v>8.8000000000000007</v>
      </c>
      <c r="R6" s="201">
        <v>0.112</v>
      </c>
    </row>
    <row r="7" spans="1:18" ht="15" x14ac:dyDescent="0.25">
      <c r="A7" s="194"/>
      <c r="B7" s="239" t="s">
        <v>151</v>
      </c>
      <c r="C7" s="195" t="s">
        <v>176</v>
      </c>
      <c r="D7" s="196">
        <v>0</v>
      </c>
      <c r="E7" s="196">
        <v>6.99</v>
      </c>
      <c r="F7" s="196">
        <v>0</v>
      </c>
      <c r="G7" s="196">
        <v>62.93</v>
      </c>
      <c r="H7" s="196">
        <v>0</v>
      </c>
      <c r="I7" s="196">
        <v>0</v>
      </c>
      <c r="J7" s="196">
        <v>0</v>
      </c>
      <c r="K7" s="196">
        <v>0</v>
      </c>
      <c r="L7" s="199">
        <v>0.64500000000000002</v>
      </c>
      <c r="M7" s="196">
        <v>0</v>
      </c>
      <c r="N7" s="196">
        <v>0</v>
      </c>
      <c r="O7" s="196">
        <v>0</v>
      </c>
      <c r="P7" s="196">
        <v>0</v>
      </c>
      <c r="Q7" s="196">
        <v>0</v>
      </c>
      <c r="R7" s="198">
        <v>0</v>
      </c>
    </row>
    <row r="8" spans="1:18" ht="15" x14ac:dyDescent="0.25">
      <c r="A8" s="194"/>
      <c r="B8" s="239" t="s">
        <v>92</v>
      </c>
      <c r="C8" s="195" t="s">
        <v>177</v>
      </c>
      <c r="D8" s="196">
        <v>0</v>
      </c>
      <c r="E8" s="196">
        <v>0</v>
      </c>
      <c r="F8" s="196">
        <v>0</v>
      </c>
      <c r="G8" s="196">
        <v>0</v>
      </c>
      <c r="H8" s="196">
        <v>0</v>
      </c>
      <c r="I8" s="196">
        <v>0</v>
      </c>
      <c r="J8" s="196">
        <v>0</v>
      </c>
      <c r="K8" s="196">
        <v>0</v>
      </c>
      <c r="L8" s="196">
        <v>0</v>
      </c>
      <c r="M8" s="196">
        <v>0</v>
      </c>
      <c r="N8" s="196">
        <v>0</v>
      </c>
      <c r="O8" s="196">
        <v>0</v>
      </c>
      <c r="P8" s="196">
        <v>0</v>
      </c>
      <c r="Q8" s="196">
        <v>0</v>
      </c>
      <c r="R8" s="198">
        <v>0</v>
      </c>
    </row>
    <row r="9" spans="1:18" x14ac:dyDescent="0.25">
      <c r="A9" s="1">
        <v>277</v>
      </c>
      <c r="B9" s="240" t="s">
        <v>106</v>
      </c>
      <c r="C9" s="164" t="s">
        <v>27</v>
      </c>
      <c r="D9" s="14">
        <f t="shared" ref="D9:J9" si="1">SUM(D10:D17)</f>
        <v>15.739999999999997</v>
      </c>
      <c r="E9" s="14">
        <f t="shared" si="1"/>
        <v>14.889999999999999</v>
      </c>
      <c r="F9" s="14">
        <f t="shared" si="1"/>
        <v>3.8299999999999996</v>
      </c>
      <c r="G9" s="14">
        <f t="shared" si="1"/>
        <v>212.32</v>
      </c>
      <c r="H9" s="14">
        <f t="shared" si="1"/>
        <v>6.9000000000000006E-2</v>
      </c>
      <c r="I9" s="14">
        <f t="shared" si="1"/>
        <v>0.14300000000000002</v>
      </c>
      <c r="J9" s="14">
        <f t="shared" si="1"/>
        <v>3.0319999999999996</v>
      </c>
      <c r="K9" s="39">
        <f>SUM(K10:K17)</f>
        <v>0.21300000000000002</v>
      </c>
      <c r="L9" s="39">
        <f>SUM(L10:L17)</f>
        <v>0.48899999999999999</v>
      </c>
      <c r="M9" s="39">
        <f t="shared" ref="M9:R9" si="2">SUM(M10:M17)</f>
        <v>13.224000000000002</v>
      </c>
      <c r="N9" s="39">
        <f t="shared" si="2"/>
        <v>6.0000000000000001E-3</v>
      </c>
      <c r="O9" s="39">
        <f t="shared" si="2"/>
        <v>25.515999999999998</v>
      </c>
      <c r="P9" s="39">
        <f t="shared" si="2"/>
        <v>0</v>
      </c>
      <c r="Q9" s="79">
        <f t="shared" si="2"/>
        <v>168.15600000000001</v>
      </c>
      <c r="R9" s="40">
        <f t="shared" si="2"/>
        <v>2.4580000000000002</v>
      </c>
    </row>
    <row r="10" spans="1:18" x14ac:dyDescent="0.25">
      <c r="A10" s="1"/>
      <c r="B10" s="2" t="s">
        <v>107</v>
      </c>
      <c r="C10" s="110" t="s">
        <v>108</v>
      </c>
      <c r="D10" s="2">
        <v>15</v>
      </c>
      <c r="E10" s="2">
        <v>12.9</v>
      </c>
      <c r="F10" s="2">
        <v>0</v>
      </c>
      <c r="G10" s="2">
        <v>175.75</v>
      </c>
      <c r="H10" s="5">
        <v>4.7E-2</v>
      </c>
      <c r="I10" s="5">
        <v>0.12</v>
      </c>
      <c r="J10" s="2">
        <v>0</v>
      </c>
      <c r="K10" s="6">
        <v>0</v>
      </c>
      <c r="L10" s="6">
        <v>0.32200000000000001</v>
      </c>
      <c r="M10" s="80">
        <v>7.11</v>
      </c>
      <c r="N10" s="81">
        <v>6.0000000000000001E-3</v>
      </c>
      <c r="O10" s="81">
        <v>17.739999999999998</v>
      </c>
      <c r="P10" s="81">
        <v>0</v>
      </c>
      <c r="Q10" s="81">
        <v>151.56</v>
      </c>
      <c r="R10" s="82">
        <v>2.133</v>
      </c>
    </row>
    <row r="11" spans="1:18" x14ac:dyDescent="0.25">
      <c r="A11" s="1"/>
      <c r="B11" s="2" t="s">
        <v>22</v>
      </c>
      <c r="C11" s="110" t="s">
        <v>109</v>
      </c>
      <c r="D11" s="2">
        <v>0.12</v>
      </c>
      <c r="E11" s="2">
        <v>0.02</v>
      </c>
      <c r="F11" s="2">
        <v>0.72</v>
      </c>
      <c r="G11" s="2">
        <v>3.59</v>
      </c>
      <c r="H11" s="5">
        <v>0</v>
      </c>
      <c r="I11" s="5">
        <v>0</v>
      </c>
      <c r="J11" s="2">
        <v>0.875</v>
      </c>
      <c r="K11" s="6">
        <v>0</v>
      </c>
      <c r="L11" s="6">
        <v>1.7000000000000001E-2</v>
      </c>
      <c r="M11" s="80">
        <v>0</v>
      </c>
      <c r="N11" s="81">
        <v>0</v>
      </c>
      <c r="O11" s="81">
        <v>1.2250000000000001</v>
      </c>
      <c r="P11" s="81">
        <v>0</v>
      </c>
      <c r="Q11" s="81">
        <v>5.0750000000000002</v>
      </c>
      <c r="R11" s="82">
        <v>0</v>
      </c>
    </row>
    <row r="12" spans="1:18" ht="30" x14ac:dyDescent="0.25">
      <c r="A12" s="1"/>
      <c r="B12" s="2" t="s">
        <v>30</v>
      </c>
      <c r="C12" s="110" t="s">
        <v>110</v>
      </c>
      <c r="D12" s="2">
        <v>0.28000000000000003</v>
      </c>
      <c r="E12" s="2">
        <v>0.04</v>
      </c>
      <c r="F12" s="2">
        <v>1.7</v>
      </c>
      <c r="G12" s="2">
        <v>8.2200000000000006</v>
      </c>
      <c r="H12" s="5">
        <v>4.0000000000000001E-3</v>
      </c>
      <c r="I12" s="5">
        <v>3.0000000000000001E-3</v>
      </c>
      <c r="J12" s="2">
        <v>0</v>
      </c>
      <c r="K12" s="6">
        <v>0</v>
      </c>
      <c r="L12" s="6">
        <v>4.4999999999999998E-2</v>
      </c>
      <c r="M12" s="80">
        <v>3.1</v>
      </c>
      <c r="N12" s="81">
        <v>0</v>
      </c>
      <c r="O12" s="81">
        <v>1.1000000000000001</v>
      </c>
      <c r="P12" s="81">
        <v>0</v>
      </c>
      <c r="Q12" s="81">
        <v>2.875</v>
      </c>
      <c r="R12" s="82">
        <v>0.08</v>
      </c>
    </row>
    <row r="13" spans="1:18" x14ac:dyDescent="0.25">
      <c r="A13" s="1"/>
      <c r="B13" s="2" t="s">
        <v>111</v>
      </c>
      <c r="C13" s="110" t="s">
        <v>31</v>
      </c>
      <c r="D13" s="2">
        <v>0.18</v>
      </c>
      <c r="E13" s="2">
        <v>0</v>
      </c>
      <c r="F13" s="2">
        <v>0.71</v>
      </c>
      <c r="G13" s="2">
        <v>3.82</v>
      </c>
      <c r="H13" s="5">
        <v>1.2E-2</v>
      </c>
      <c r="I13" s="5">
        <v>1.4E-2</v>
      </c>
      <c r="J13" s="2">
        <v>1.6879999999999999</v>
      </c>
      <c r="K13" s="6">
        <v>1.0999999999999999E-2</v>
      </c>
      <c r="L13" s="6">
        <v>3.6999999999999998E-2</v>
      </c>
      <c r="M13" s="80">
        <v>1.6</v>
      </c>
      <c r="N13" s="81">
        <v>0</v>
      </c>
      <c r="O13" s="81">
        <v>1.875</v>
      </c>
      <c r="P13" s="81">
        <v>0</v>
      </c>
      <c r="Q13" s="81">
        <v>2.5499999999999998</v>
      </c>
      <c r="R13" s="82">
        <v>0.184</v>
      </c>
    </row>
    <row r="14" spans="1:18" x14ac:dyDescent="0.25">
      <c r="A14" s="1"/>
      <c r="B14" s="2" t="s">
        <v>26</v>
      </c>
      <c r="C14" s="110" t="s">
        <v>112</v>
      </c>
      <c r="D14" s="2">
        <v>0.12</v>
      </c>
      <c r="E14" s="2">
        <v>0.01</v>
      </c>
      <c r="F14" s="2">
        <v>0.65</v>
      </c>
      <c r="G14" s="2">
        <v>3.28</v>
      </c>
      <c r="H14" s="5">
        <v>0</v>
      </c>
      <c r="I14" s="5">
        <v>4.0000000000000001E-3</v>
      </c>
      <c r="J14" s="2">
        <v>0.46899999999999997</v>
      </c>
      <c r="K14" s="6">
        <v>0.188</v>
      </c>
      <c r="L14" s="6">
        <v>3.6999999999999998E-2</v>
      </c>
      <c r="M14" s="80">
        <v>0.79</v>
      </c>
      <c r="N14" s="81">
        <v>0</v>
      </c>
      <c r="O14" s="81">
        <v>3.56</v>
      </c>
      <c r="P14" s="81">
        <v>0</v>
      </c>
      <c r="Q14" s="81">
        <v>5.16</v>
      </c>
      <c r="R14" s="82">
        <v>7.0000000000000001E-3</v>
      </c>
    </row>
    <row r="15" spans="1:18" x14ac:dyDescent="0.25">
      <c r="A15" s="1"/>
      <c r="B15" s="2" t="s">
        <v>29</v>
      </c>
      <c r="C15" s="105" t="s">
        <v>113</v>
      </c>
      <c r="D15" s="2">
        <v>0</v>
      </c>
      <c r="E15" s="2">
        <v>0</v>
      </c>
      <c r="F15" s="2">
        <v>0</v>
      </c>
      <c r="G15" s="2">
        <v>0</v>
      </c>
      <c r="H15" s="11">
        <v>0</v>
      </c>
      <c r="I15" s="11">
        <v>0</v>
      </c>
      <c r="J15" s="2">
        <v>0</v>
      </c>
      <c r="K15" s="6">
        <v>0</v>
      </c>
      <c r="L15" s="6">
        <v>0</v>
      </c>
      <c r="M15" s="11">
        <v>0</v>
      </c>
      <c r="N15" s="57">
        <v>0</v>
      </c>
      <c r="O15" s="57">
        <v>0</v>
      </c>
      <c r="P15" s="57">
        <v>0</v>
      </c>
      <c r="Q15" s="57">
        <v>0</v>
      </c>
      <c r="R15" s="12">
        <v>0</v>
      </c>
    </row>
    <row r="16" spans="1:18" x14ac:dyDescent="0.25">
      <c r="A16" s="1"/>
      <c r="B16" s="2" t="s">
        <v>40</v>
      </c>
      <c r="C16" s="110" t="s">
        <v>114</v>
      </c>
      <c r="D16" s="2">
        <v>0.04</v>
      </c>
      <c r="E16" s="2">
        <v>1.92</v>
      </c>
      <c r="F16" s="2">
        <v>0.05</v>
      </c>
      <c r="G16" s="2">
        <v>17.66</v>
      </c>
      <c r="H16" s="5">
        <v>6.0000000000000001E-3</v>
      </c>
      <c r="I16" s="5">
        <v>2E-3</v>
      </c>
      <c r="J16" s="2">
        <v>0</v>
      </c>
      <c r="K16" s="6">
        <v>1.4E-2</v>
      </c>
      <c r="L16" s="6">
        <v>3.1E-2</v>
      </c>
      <c r="M16" s="80">
        <v>0.624</v>
      </c>
      <c r="N16" s="81">
        <v>0</v>
      </c>
      <c r="O16" s="81">
        <v>1.6E-2</v>
      </c>
      <c r="P16" s="81">
        <v>0</v>
      </c>
      <c r="Q16" s="81">
        <v>0.93600000000000005</v>
      </c>
      <c r="R16" s="82">
        <v>5.3999999999999999E-2</v>
      </c>
    </row>
    <row r="17" spans="1:18" x14ac:dyDescent="0.25">
      <c r="A17" s="1"/>
      <c r="B17" s="55" t="s">
        <v>92</v>
      </c>
      <c r="C17" s="78" t="s">
        <v>115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80">
        <v>0</v>
      </c>
      <c r="L17" s="80">
        <v>0</v>
      </c>
      <c r="M17" s="80">
        <v>0</v>
      </c>
      <c r="N17" s="81">
        <v>0</v>
      </c>
      <c r="O17" s="81">
        <v>0</v>
      </c>
      <c r="P17" s="81">
        <v>0</v>
      </c>
      <c r="Q17" s="81">
        <v>0</v>
      </c>
      <c r="R17" s="82">
        <v>0</v>
      </c>
    </row>
    <row r="18" spans="1:18" ht="15" x14ac:dyDescent="0.25">
      <c r="A18" s="23">
        <v>56</v>
      </c>
      <c r="B18" s="236" t="s">
        <v>93</v>
      </c>
      <c r="C18" s="31" t="s">
        <v>35</v>
      </c>
      <c r="D18" s="31">
        <f>SUM(D19:D22)</f>
        <v>4.91</v>
      </c>
      <c r="E18" s="31">
        <f t="shared" ref="E18:J18" si="3">SUM(E19:E22)</f>
        <v>4.17</v>
      </c>
      <c r="F18" s="31">
        <f t="shared" si="3"/>
        <v>24.009999999999998</v>
      </c>
      <c r="G18" s="31">
        <f t="shared" si="3"/>
        <v>157.58000000000001</v>
      </c>
      <c r="H18" s="62">
        <f t="shared" si="3"/>
        <v>0.17899999999999999</v>
      </c>
      <c r="I18" s="62">
        <f t="shared" si="3"/>
        <v>1.006</v>
      </c>
      <c r="J18" s="31">
        <f t="shared" si="3"/>
        <v>27.115000000000002</v>
      </c>
      <c r="K18" s="31">
        <f>SUM(K19:K22)</f>
        <v>3.5000000000000003E-2</v>
      </c>
      <c r="L18" s="31">
        <f>SUM(L19:L22)</f>
        <v>0.17699999999999999</v>
      </c>
      <c r="M18" s="62">
        <f t="shared" ref="M18:R18" si="4">SUM(M19:M22)</f>
        <v>74.813999999999993</v>
      </c>
      <c r="N18" s="62">
        <f t="shared" si="4"/>
        <v>1.0999999999999999E-2</v>
      </c>
      <c r="O18" s="62">
        <f t="shared" si="4"/>
        <v>37.507999999999996</v>
      </c>
      <c r="P18" s="62">
        <f t="shared" si="4"/>
        <v>1E-3</v>
      </c>
      <c r="Q18" s="62">
        <f t="shared" si="4"/>
        <v>123.44</v>
      </c>
      <c r="R18" s="63">
        <f t="shared" si="4"/>
        <v>1.2289999999999999</v>
      </c>
    </row>
    <row r="19" spans="1:18" ht="15" x14ac:dyDescent="0.25">
      <c r="A19" s="64"/>
      <c r="B19" s="241" t="s">
        <v>21</v>
      </c>
      <c r="C19" s="65" t="s">
        <v>94</v>
      </c>
      <c r="D19" s="27">
        <v>0.53</v>
      </c>
      <c r="E19" s="27">
        <v>2.65</v>
      </c>
      <c r="F19" s="27">
        <v>21.56</v>
      </c>
      <c r="G19" s="27">
        <v>101.87</v>
      </c>
      <c r="H19" s="27">
        <v>0.159</v>
      </c>
      <c r="I19" s="27">
        <v>0.92600000000000005</v>
      </c>
      <c r="J19" s="27">
        <v>26.46</v>
      </c>
      <c r="K19" s="27">
        <v>4.0000000000000001E-3</v>
      </c>
      <c r="L19" s="27">
        <v>0.13200000000000001</v>
      </c>
      <c r="M19" s="27">
        <v>13.23</v>
      </c>
      <c r="N19" s="66">
        <v>7.0000000000000001E-3</v>
      </c>
      <c r="O19" s="66">
        <v>30.43</v>
      </c>
      <c r="P19" s="66">
        <v>0</v>
      </c>
      <c r="Q19" s="66">
        <v>76.73</v>
      </c>
      <c r="R19" s="67">
        <v>1.19</v>
      </c>
    </row>
    <row r="20" spans="1:18" ht="15" x14ac:dyDescent="0.25">
      <c r="A20" s="64"/>
      <c r="B20" s="241" t="s">
        <v>40</v>
      </c>
      <c r="C20" s="65" t="s">
        <v>95</v>
      </c>
      <c r="D20" s="27">
        <v>2.77</v>
      </c>
      <c r="E20" s="27">
        <v>0.06</v>
      </c>
      <c r="F20" s="27">
        <v>0.08</v>
      </c>
      <c r="G20" s="27">
        <v>25.47</v>
      </c>
      <c r="H20" s="27">
        <v>0</v>
      </c>
      <c r="I20" s="27">
        <v>5.0000000000000001E-3</v>
      </c>
      <c r="J20" s="27">
        <v>0</v>
      </c>
      <c r="K20" s="27">
        <v>0.02</v>
      </c>
      <c r="L20" s="27">
        <v>4.4999999999999998E-2</v>
      </c>
      <c r="M20" s="27">
        <v>1.1040000000000001</v>
      </c>
      <c r="N20" s="66">
        <v>0</v>
      </c>
      <c r="O20" s="66">
        <v>2.1999999999999999E-2</v>
      </c>
      <c r="P20" s="66">
        <v>0</v>
      </c>
      <c r="Q20" s="66">
        <v>1.35</v>
      </c>
      <c r="R20" s="67">
        <v>8.9999999999999993E-3</v>
      </c>
    </row>
    <row r="21" spans="1:18" ht="15" x14ac:dyDescent="0.25">
      <c r="A21" s="64"/>
      <c r="B21" s="241" t="s">
        <v>64</v>
      </c>
      <c r="C21" s="65" t="s">
        <v>96</v>
      </c>
      <c r="D21" s="27">
        <v>1.61</v>
      </c>
      <c r="E21" s="27">
        <v>1.46</v>
      </c>
      <c r="F21" s="27">
        <v>2.37</v>
      </c>
      <c r="G21" s="27">
        <v>30.24</v>
      </c>
      <c r="H21" s="27">
        <v>0.02</v>
      </c>
      <c r="I21" s="27">
        <v>7.4999999999999997E-2</v>
      </c>
      <c r="J21" s="27">
        <v>0.65500000000000003</v>
      </c>
      <c r="K21" s="27">
        <v>1.0999999999999999E-2</v>
      </c>
      <c r="L21" s="27">
        <v>0</v>
      </c>
      <c r="M21" s="27">
        <v>60.48</v>
      </c>
      <c r="N21" s="66">
        <v>4.0000000000000001E-3</v>
      </c>
      <c r="O21" s="66">
        <v>7.056</v>
      </c>
      <c r="P21" s="66">
        <v>1E-3</v>
      </c>
      <c r="Q21" s="66">
        <v>45.36</v>
      </c>
      <c r="R21" s="67">
        <v>0.03</v>
      </c>
    </row>
    <row r="22" spans="1:18" ht="15" x14ac:dyDescent="0.25">
      <c r="A22" s="64"/>
      <c r="B22" s="241" t="s">
        <v>92</v>
      </c>
      <c r="C22" s="65" t="s">
        <v>97</v>
      </c>
      <c r="D22" s="27">
        <v>0</v>
      </c>
      <c r="E22" s="27">
        <v>0</v>
      </c>
      <c r="F22" s="27">
        <v>0</v>
      </c>
      <c r="G22" s="27">
        <v>0</v>
      </c>
      <c r="H22" s="68">
        <v>0</v>
      </c>
      <c r="I22" s="68">
        <v>0</v>
      </c>
      <c r="J22" s="27">
        <v>0</v>
      </c>
      <c r="K22" s="66">
        <v>0</v>
      </c>
      <c r="L22" s="66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70">
        <v>0</v>
      </c>
    </row>
    <row r="23" spans="1:18" ht="15" x14ac:dyDescent="0.25">
      <c r="A23" s="18">
        <v>132</v>
      </c>
      <c r="B23" s="242" t="s">
        <v>98</v>
      </c>
      <c r="C23" s="13">
        <v>200</v>
      </c>
      <c r="D23" s="19">
        <f>SUM(D24:D26)</f>
        <v>0.03</v>
      </c>
      <c r="E23" s="19">
        <f t="shared" ref="E23:J23" si="5">SUM(E24:E26)</f>
        <v>0.12</v>
      </c>
      <c r="F23" s="19">
        <f t="shared" si="5"/>
        <v>12.997999999999999</v>
      </c>
      <c r="G23" s="19">
        <f t="shared" si="5"/>
        <v>52.71</v>
      </c>
      <c r="H23" s="71">
        <f t="shared" si="5"/>
        <v>0</v>
      </c>
      <c r="I23" s="71">
        <f t="shared" si="5"/>
        <v>6.0000000000000001E-3</v>
      </c>
      <c r="J23" s="19">
        <f t="shared" si="5"/>
        <v>0.06</v>
      </c>
      <c r="K23" s="19">
        <f>SUM(K24:K26)</f>
        <v>0</v>
      </c>
      <c r="L23" s="19">
        <f>SUM(L24:L26)</f>
        <v>0</v>
      </c>
      <c r="M23" s="71">
        <f t="shared" ref="M23:R23" si="6">SUM(M24:M26)</f>
        <v>3.3600000000000003</v>
      </c>
      <c r="N23" s="71">
        <f t="shared" si="6"/>
        <v>0</v>
      </c>
      <c r="O23" s="71">
        <f t="shared" si="6"/>
        <v>2.64</v>
      </c>
      <c r="P23" s="71">
        <f t="shared" si="6"/>
        <v>0</v>
      </c>
      <c r="Q23" s="71">
        <f t="shared" si="6"/>
        <v>4.9400000000000004</v>
      </c>
      <c r="R23" s="72">
        <f t="shared" si="6"/>
        <v>0.53100000000000003</v>
      </c>
    </row>
    <row r="24" spans="1:18" ht="15" x14ac:dyDescent="0.25">
      <c r="A24" s="73"/>
      <c r="B24" s="2" t="s">
        <v>99</v>
      </c>
      <c r="C24" s="6" t="s">
        <v>100</v>
      </c>
      <c r="D24" s="2">
        <v>0.03</v>
      </c>
      <c r="E24" s="2">
        <v>0.12</v>
      </c>
      <c r="F24" s="2">
        <v>2.4E-2</v>
      </c>
      <c r="G24" s="2">
        <v>0.84</v>
      </c>
      <c r="H24" s="2">
        <v>0</v>
      </c>
      <c r="I24" s="2">
        <v>6.0000000000000001E-3</v>
      </c>
      <c r="J24" s="2">
        <v>0.06</v>
      </c>
      <c r="K24" s="2">
        <v>0</v>
      </c>
      <c r="L24" s="2">
        <v>0</v>
      </c>
      <c r="M24" s="2">
        <v>2.97</v>
      </c>
      <c r="N24" s="74">
        <v>0</v>
      </c>
      <c r="O24" s="74">
        <v>2.64</v>
      </c>
      <c r="P24" s="74">
        <v>0</v>
      </c>
      <c r="Q24" s="74">
        <v>4.9400000000000004</v>
      </c>
      <c r="R24" s="75">
        <v>0.49199999999999999</v>
      </c>
    </row>
    <row r="25" spans="1:18" ht="15" x14ac:dyDescent="0.25">
      <c r="A25" s="73"/>
      <c r="B25" s="2" t="s">
        <v>101</v>
      </c>
      <c r="C25" s="6" t="s">
        <v>102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7">
        <v>0</v>
      </c>
    </row>
    <row r="26" spans="1:18" ht="15" x14ac:dyDescent="0.25">
      <c r="A26" s="73"/>
      <c r="B26" s="2" t="s">
        <v>66</v>
      </c>
      <c r="C26" s="6" t="s">
        <v>103</v>
      </c>
      <c r="D26" s="2">
        <v>0</v>
      </c>
      <c r="E26" s="2">
        <v>0</v>
      </c>
      <c r="F26" s="2">
        <v>12.974</v>
      </c>
      <c r="G26" s="2">
        <v>51.87</v>
      </c>
      <c r="H26" s="60">
        <v>0</v>
      </c>
      <c r="I26" s="60">
        <v>0</v>
      </c>
      <c r="J26" s="2">
        <v>0</v>
      </c>
      <c r="K26" s="2">
        <v>0</v>
      </c>
      <c r="L26" s="2">
        <v>0</v>
      </c>
      <c r="M26" s="2">
        <v>0.39</v>
      </c>
      <c r="N26" s="74">
        <v>0</v>
      </c>
      <c r="O26" s="74">
        <v>0</v>
      </c>
      <c r="P26" s="74">
        <v>0</v>
      </c>
      <c r="Q26" s="74">
        <v>0</v>
      </c>
      <c r="R26" s="75">
        <v>3.9E-2</v>
      </c>
    </row>
    <row r="27" spans="1:18" ht="15" x14ac:dyDescent="0.25">
      <c r="A27" s="47">
        <v>11</v>
      </c>
      <c r="B27" s="243" t="s">
        <v>181</v>
      </c>
      <c r="C27" s="84">
        <v>30</v>
      </c>
      <c r="D27" s="184">
        <f>SUM(D28)</f>
        <v>1.98</v>
      </c>
      <c r="E27" s="184">
        <f t="shared" ref="E27:R27" si="7">SUM(E28)</f>
        <v>0.36</v>
      </c>
      <c r="F27" s="184">
        <f t="shared" si="7"/>
        <v>10.8</v>
      </c>
      <c r="G27" s="184">
        <f t="shared" si="7"/>
        <v>54.3</v>
      </c>
      <c r="H27" s="184">
        <f t="shared" si="7"/>
        <v>5.3999999999999999E-2</v>
      </c>
      <c r="I27" s="184">
        <f t="shared" si="7"/>
        <v>2.4E-2</v>
      </c>
      <c r="J27" s="184">
        <f t="shared" si="7"/>
        <v>0</v>
      </c>
      <c r="K27" s="185">
        <f t="shared" si="7"/>
        <v>0</v>
      </c>
      <c r="L27" s="185">
        <f t="shared" si="7"/>
        <v>0</v>
      </c>
      <c r="M27" s="185">
        <f t="shared" si="7"/>
        <v>0</v>
      </c>
      <c r="N27" s="185">
        <f t="shared" si="7"/>
        <v>0</v>
      </c>
      <c r="O27" s="185">
        <f t="shared" si="7"/>
        <v>0</v>
      </c>
      <c r="P27" s="185">
        <f t="shared" si="7"/>
        <v>0</v>
      </c>
      <c r="Q27" s="185">
        <f t="shared" si="7"/>
        <v>0</v>
      </c>
      <c r="R27" s="186">
        <f t="shared" si="7"/>
        <v>0</v>
      </c>
    </row>
    <row r="28" spans="1:18" thickBot="1" x14ac:dyDescent="0.3">
      <c r="A28" s="47"/>
      <c r="B28" s="60" t="s">
        <v>182</v>
      </c>
      <c r="C28" s="55" t="s">
        <v>48</v>
      </c>
      <c r="D28" s="187">
        <v>1.98</v>
      </c>
      <c r="E28" s="187">
        <v>0.36</v>
      </c>
      <c r="F28" s="187">
        <v>10.8</v>
      </c>
      <c r="G28" s="187">
        <v>54.3</v>
      </c>
      <c r="H28" s="187">
        <v>5.3999999999999999E-2</v>
      </c>
      <c r="I28" s="187">
        <v>2.4E-2</v>
      </c>
      <c r="J28" s="187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5">
        <v>0</v>
      </c>
    </row>
    <row r="29" spans="1:18" thickBot="1" x14ac:dyDescent="0.3">
      <c r="A29" s="267" t="s">
        <v>49</v>
      </c>
      <c r="B29" s="268"/>
      <c r="C29" s="269"/>
      <c r="D29" s="149">
        <f>SUM(E5,E12,E18,E23,E27,)</f>
        <v>4.7700000000000005</v>
      </c>
      <c r="E29" s="149">
        <f>SUM(D5,D12,D18,D23,D27,)</f>
        <v>8.64</v>
      </c>
      <c r="F29" s="149">
        <f t="shared" ref="F29:R29" si="8">SUM(F5,F12,F18,F23,F27,)</f>
        <v>53.268000000000001</v>
      </c>
      <c r="G29" s="149">
        <f t="shared" si="8"/>
        <v>295.21000000000004</v>
      </c>
      <c r="H29" s="149">
        <f t="shared" si="8"/>
        <v>0.26100000000000001</v>
      </c>
      <c r="I29" s="149">
        <f t="shared" si="8"/>
        <v>1.071</v>
      </c>
      <c r="J29" s="149">
        <f t="shared" si="8"/>
        <v>63.175000000000004</v>
      </c>
      <c r="K29" s="149">
        <f t="shared" si="8"/>
        <v>3.7000000000000005E-2</v>
      </c>
      <c r="L29" s="149">
        <f t="shared" si="8"/>
        <v>0.30199999999999999</v>
      </c>
      <c r="M29" s="149">
        <f t="shared" si="8"/>
        <v>119.67399999999999</v>
      </c>
      <c r="N29" s="149">
        <f t="shared" si="8"/>
        <v>1.2999999999999999E-2</v>
      </c>
      <c r="O29" s="149">
        <f t="shared" si="8"/>
        <v>54.047999999999995</v>
      </c>
      <c r="P29" s="149">
        <f t="shared" si="8"/>
        <v>1E-3</v>
      </c>
      <c r="Q29" s="149">
        <f t="shared" si="8"/>
        <v>156.05500000000001</v>
      </c>
      <c r="R29" s="150">
        <f t="shared" si="8"/>
        <v>2.3199999999999998</v>
      </c>
    </row>
    <row r="30" spans="1:18" ht="15" x14ac:dyDescent="0.25">
      <c r="A30" s="151"/>
      <c r="B30" s="112"/>
      <c r="C30" s="151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</row>
    <row r="31" spans="1:18" ht="15" x14ac:dyDescent="0.25">
      <c r="A31" s="151"/>
      <c r="B31" s="112"/>
      <c r="C31" s="151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</row>
    <row r="32" spans="1:18" ht="15" x14ac:dyDescent="0.25">
      <c r="A32" s="151"/>
      <c r="B32" s="112"/>
      <c r="C32" s="151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</row>
    <row r="33" spans="1:18" ht="15" x14ac:dyDescent="0.25">
      <c r="A33" s="151"/>
      <c r="B33" s="112"/>
      <c r="C33" s="151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</row>
    <row r="34" spans="1:18" ht="15" x14ac:dyDescent="0.25">
      <c r="A34" s="151"/>
      <c r="B34" s="112"/>
      <c r="C34" s="151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</row>
    <row r="35" spans="1:18" ht="15" x14ac:dyDescent="0.25">
      <c r="A35" s="151"/>
      <c r="B35" s="112"/>
      <c r="C35" s="151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</row>
    <row r="36" spans="1:18" ht="15" x14ac:dyDescent="0.25">
      <c r="A36" s="151"/>
      <c r="B36" s="112"/>
      <c r="C36" s="151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</row>
    <row r="37" spans="1:18" ht="16.5" thickBot="1" x14ac:dyDescent="0.3">
      <c r="A37" s="288" t="s">
        <v>50</v>
      </c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</row>
    <row r="38" spans="1:18" ht="15" x14ac:dyDescent="0.25">
      <c r="A38" s="282" t="s">
        <v>1</v>
      </c>
      <c r="B38" s="274" t="s">
        <v>2</v>
      </c>
      <c r="C38" s="274" t="s">
        <v>3</v>
      </c>
      <c r="D38" s="284" t="s">
        <v>4</v>
      </c>
      <c r="E38" s="285"/>
      <c r="F38" s="286"/>
      <c r="G38" s="274" t="s">
        <v>5</v>
      </c>
      <c r="H38" s="284" t="s">
        <v>6</v>
      </c>
      <c r="I38" s="285"/>
      <c r="J38" s="285"/>
      <c r="K38" s="285"/>
      <c r="L38" s="286"/>
      <c r="M38" s="253" t="s">
        <v>7</v>
      </c>
      <c r="N38" s="258"/>
      <c r="O38" s="258"/>
      <c r="P38" s="258"/>
      <c r="Q38" s="258"/>
      <c r="R38" s="259"/>
    </row>
    <row r="39" spans="1:18" ht="16.5" thickBot="1" x14ac:dyDescent="0.3">
      <c r="A39" s="283"/>
      <c r="B39" s="275"/>
      <c r="C39" s="275"/>
      <c r="D39" s="22" t="s">
        <v>51</v>
      </c>
      <c r="E39" s="22" t="s">
        <v>52</v>
      </c>
      <c r="F39" s="22" t="s">
        <v>53</v>
      </c>
      <c r="G39" s="275"/>
      <c r="H39" s="22" t="s">
        <v>11</v>
      </c>
      <c r="I39" s="22" t="s">
        <v>12</v>
      </c>
      <c r="J39" s="22" t="s">
        <v>13</v>
      </c>
      <c r="K39" s="146" t="s">
        <v>81</v>
      </c>
      <c r="L39" s="146" t="s">
        <v>14</v>
      </c>
      <c r="M39" s="146" t="s">
        <v>15</v>
      </c>
      <c r="N39" s="147" t="s">
        <v>16</v>
      </c>
      <c r="O39" s="147" t="s">
        <v>17</v>
      </c>
      <c r="P39" s="147" t="s">
        <v>18</v>
      </c>
      <c r="Q39" s="147" t="s">
        <v>19</v>
      </c>
      <c r="R39" s="148" t="s">
        <v>20</v>
      </c>
    </row>
    <row r="40" spans="1:18" ht="15" x14ac:dyDescent="0.25">
      <c r="A40" s="153">
        <v>1</v>
      </c>
      <c r="B40" s="244" t="s">
        <v>54</v>
      </c>
      <c r="C40" s="154">
        <v>40</v>
      </c>
      <c r="D40" s="95">
        <f t="shared" ref="D40:J40" si="9">SUM(D41:D43)</f>
        <v>4.9640000000000004</v>
      </c>
      <c r="E40" s="95">
        <f t="shared" si="9"/>
        <v>9.3699999999999992</v>
      </c>
      <c r="F40" s="95">
        <f t="shared" si="9"/>
        <v>9.7479999999999993</v>
      </c>
      <c r="G40" s="95">
        <f t="shared" si="9"/>
        <v>144.29000000000002</v>
      </c>
      <c r="H40" s="95">
        <f t="shared" si="9"/>
        <v>3.9E-2</v>
      </c>
      <c r="I40" s="95">
        <f t="shared" si="9"/>
        <v>6.3E-2</v>
      </c>
      <c r="J40" s="95">
        <f t="shared" si="9"/>
        <v>0.1</v>
      </c>
      <c r="K40" s="25">
        <f>SUM(K41:K43)</f>
        <v>6.9000000000000006E-2</v>
      </c>
      <c r="L40" s="25">
        <f>SUM(L41:L43)</f>
        <v>0.39400000000000002</v>
      </c>
      <c r="M40" s="25">
        <f t="shared" ref="M40:R40" si="10">SUM(M41:M43)</f>
        <v>132.6</v>
      </c>
      <c r="N40" s="25">
        <f t="shared" si="10"/>
        <v>1E-3</v>
      </c>
      <c r="O40" s="25">
        <f t="shared" si="10"/>
        <v>11.254</v>
      </c>
      <c r="P40" s="25">
        <f t="shared" si="10"/>
        <v>3.0000000000000001E-3</v>
      </c>
      <c r="Q40" s="25">
        <f t="shared" si="10"/>
        <v>85.44</v>
      </c>
      <c r="R40" s="26">
        <f t="shared" si="10"/>
        <v>0.55800000000000005</v>
      </c>
    </row>
    <row r="41" spans="1:18" ht="15" x14ac:dyDescent="0.25">
      <c r="A41" s="23"/>
      <c r="B41" s="241" t="s">
        <v>40</v>
      </c>
      <c r="C41" s="27" t="s">
        <v>55</v>
      </c>
      <c r="D41" s="28">
        <v>5.3999999999999999E-2</v>
      </c>
      <c r="E41" s="28">
        <v>4.93</v>
      </c>
      <c r="F41" s="28">
        <v>8.7999999999999995E-2</v>
      </c>
      <c r="G41" s="28">
        <v>45.02</v>
      </c>
      <c r="H41" s="28">
        <v>1E-3</v>
      </c>
      <c r="I41" s="28">
        <v>8.0000000000000002E-3</v>
      </c>
      <c r="J41" s="28">
        <v>0</v>
      </c>
      <c r="K41" s="28">
        <v>3.1E-2</v>
      </c>
      <c r="L41" s="28">
        <v>6.8000000000000005E-2</v>
      </c>
      <c r="M41" s="28">
        <v>1.6319999999999999</v>
      </c>
      <c r="N41" s="29">
        <v>0</v>
      </c>
      <c r="O41" s="29">
        <v>3.4000000000000002E-2</v>
      </c>
      <c r="P41" s="29">
        <v>0</v>
      </c>
      <c r="Q41" s="29">
        <v>2.04</v>
      </c>
      <c r="R41" s="30">
        <v>1.4E-2</v>
      </c>
    </row>
    <row r="42" spans="1:18" ht="15" x14ac:dyDescent="0.25">
      <c r="A42" s="23"/>
      <c r="B42" s="241" t="s">
        <v>56</v>
      </c>
      <c r="C42" s="27" t="s">
        <v>57</v>
      </c>
      <c r="D42" s="28">
        <v>3.33</v>
      </c>
      <c r="E42" s="28">
        <v>4.24</v>
      </c>
      <c r="F42" s="28">
        <v>0</v>
      </c>
      <c r="G42" s="28">
        <v>52.27</v>
      </c>
      <c r="H42" s="28">
        <v>6.0000000000000001E-3</v>
      </c>
      <c r="I42" s="28">
        <v>4.2999999999999997E-2</v>
      </c>
      <c r="J42" s="28">
        <v>0.1</v>
      </c>
      <c r="K42" s="28">
        <v>3.7999999999999999E-2</v>
      </c>
      <c r="L42" s="28">
        <v>6.6000000000000003E-2</v>
      </c>
      <c r="M42" s="28">
        <v>126.36799999999999</v>
      </c>
      <c r="N42" s="29">
        <v>0</v>
      </c>
      <c r="O42" s="29">
        <v>4.62</v>
      </c>
      <c r="P42" s="29">
        <v>2E-3</v>
      </c>
      <c r="Q42" s="29">
        <v>66</v>
      </c>
      <c r="R42" s="30">
        <v>0.14399999999999999</v>
      </c>
    </row>
    <row r="43" spans="1:18" ht="15" x14ac:dyDescent="0.25">
      <c r="A43" s="23"/>
      <c r="B43" s="241" t="s">
        <v>58</v>
      </c>
      <c r="C43" s="27" t="s">
        <v>45</v>
      </c>
      <c r="D43" s="28">
        <v>1.58</v>
      </c>
      <c r="E43" s="28">
        <v>0.2</v>
      </c>
      <c r="F43" s="28">
        <v>9.66</v>
      </c>
      <c r="G43" s="28">
        <v>47</v>
      </c>
      <c r="H43" s="28">
        <v>3.2000000000000001E-2</v>
      </c>
      <c r="I43" s="28">
        <v>1.2E-2</v>
      </c>
      <c r="J43" s="28">
        <v>0</v>
      </c>
      <c r="K43" s="28">
        <v>0</v>
      </c>
      <c r="L43" s="28">
        <v>0.26</v>
      </c>
      <c r="M43" s="28">
        <v>4.5999999999999996</v>
      </c>
      <c r="N43" s="29">
        <v>1E-3</v>
      </c>
      <c r="O43" s="29">
        <v>6.6</v>
      </c>
      <c r="P43" s="29">
        <v>1E-3</v>
      </c>
      <c r="Q43" s="29">
        <v>17.399999999999999</v>
      </c>
      <c r="R43" s="30">
        <v>0.4</v>
      </c>
    </row>
    <row r="44" spans="1:18" ht="29.25" x14ac:dyDescent="0.25">
      <c r="A44" s="237" t="s">
        <v>59</v>
      </c>
      <c r="B44" s="236" t="s">
        <v>60</v>
      </c>
      <c r="C44" s="31" t="s">
        <v>42</v>
      </c>
      <c r="D44" s="25">
        <f>SUM(D45:D52)</f>
        <v>29.090000000000003</v>
      </c>
      <c r="E44" s="25">
        <f t="shared" ref="E44:R44" si="11">SUM(E45:E52)</f>
        <v>19.724999999999994</v>
      </c>
      <c r="F44" s="25">
        <f t="shared" si="11"/>
        <v>32.42</v>
      </c>
      <c r="G44" s="25">
        <f t="shared" si="11"/>
        <v>421.07999999999993</v>
      </c>
      <c r="H44" s="25">
        <f t="shared" si="11"/>
        <v>0.124</v>
      </c>
      <c r="I44" s="25">
        <f t="shared" si="11"/>
        <v>0.59700000000000009</v>
      </c>
      <c r="J44" s="25">
        <f t="shared" si="11"/>
        <v>1.8879999999999999</v>
      </c>
      <c r="K44" s="25">
        <f t="shared" si="11"/>
        <v>0.13500000000000001</v>
      </c>
      <c r="L44" s="25">
        <f t="shared" si="11"/>
        <v>0.6160000000000001</v>
      </c>
      <c r="M44" s="25">
        <f t="shared" si="11"/>
        <v>368.89400000000006</v>
      </c>
      <c r="N44" s="25">
        <f t="shared" si="11"/>
        <v>2.0000000000000004E-2</v>
      </c>
      <c r="O44" s="25">
        <f t="shared" si="11"/>
        <v>47.800000000000011</v>
      </c>
      <c r="P44" s="25">
        <f t="shared" si="11"/>
        <v>5.4000000000000006E-2</v>
      </c>
      <c r="Q44" s="25">
        <f t="shared" si="11"/>
        <v>406.64</v>
      </c>
      <c r="R44" s="25">
        <f t="shared" si="11"/>
        <v>4.6829999999999998</v>
      </c>
    </row>
    <row r="45" spans="1:18" ht="15" x14ac:dyDescent="0.25">
      <c r="A45" s="155"/>
      <c r="B45" s="241" t="s">
        <v>61</v>
      </c>
      <c r="C45" s="33" t="s">
        <v>123</v>
      </c>
      <c r="D45" s="37">
        <v>0.17</v>
      </c>
      <c r="E45" s="37">
        <v>0.04</v>
      </c>
      <c r="F45" s="37">
        <v>3.96</v>
      </c>
      <c r="G45" s="37">
        <v>15.85</v>
      </c>
      <c r="H45" s="37">
        <v>6.0000000000000001E-3</v>
      </c>
      <c r="I45" s="37">
        <v>7.0000000000000001E-3</v>
      </c>
      <c r="J45" s="37">
        <v>0.13800000000000001</v>
      </c>
      <c r="K45" s="37">
        <v>0</v>
      </c>
      <c r="L45" s="37">
        <v>0.03</v>
      </c>
      <c r="M45" s="37">
        <v>3</v>
      </c>
      <c r="N45" s="156">
        <v>0</v>
      </c>
      <c r="O45" s="156">
        <v>2.52</v>
      </c>
      <c r="P45" s="156">
        <v>0</v>
      </c>
      <c r="Q45" s="156">
        <v>7.74</v>
      </c>
      <c r="R45" s="157">
        <v>0.13800000000000001</v>
      </c>
    </row>
    <row r="46" spans="1:18" ht="15" x14ac:dyDescent="0.25">
      <c r="A46" s="155"/>
      <c r="B46" s="241" t="s">
        <v>62</v>
      </c>
      <c r="C46" s="33" t="s">
        <v>89</v>
      </c>
      <c r="D46" s="37">
        <v>1.44</v>
      </c>
      <c r="E46" s="37">
        <v>0.14000000000000001</v>
      </c>
      <c r="F46" s="37">
        <v>9.8800000000000008</v>
      </c>
      <c r="G46" s="37">
        <v>46.62</v>
      </c>
      <c r="H46" s="37">
        <v>1.9E-2</v>
      </c>
      <c r="I46" s="37">
        <v>6.0000000000000001E-3</v>
      </c>
      <c r="J46" s="37">
        <v>0</v>
      </c>
      <c r="K46" s="37">
        <v>0</v>
      </c>
      <c r="L46" s="37">
        <v>0.21</v>
      </c>
      <c r="M46" s="37">
        <v>2.8</v>
      </c>
      <c r="N46" s="156">
        <v>0</v>
      </c>
      <c r="O46" s="156">
        <v>2.52</v>
      </c>
      <c r="P46" s="156">
        <v>0</v>
      </c>
      <c r="Q46" s="156">
        <v>11.9</v>
      </c>
      <c r="R46" s="157">
        <v>1.4</v>
      </c>
    </row>
    <row r="47" spans="1:18" ht="15" x14ac:dyDescent="0.25">
      <c r="A47" s="155"/>
      <c r="B47" s="241" t="s">
        <v>63</v>
      </c>
      <c r="C47" s="33" t="s">
        <v>166</v>
      </c>
      <c r="D47" s="37">
        <v>23.05</v>
      </c>
      <c r="E47" s="37">
        <v>12.42</v>
      </c>
      <c r="F47" s="37">
        <v>2.76</v>
      </c>
      <c r="G47" s="37">
        <v>214.31</v>
      </c>
      <c r="H47" s="37">
        <v>5.5E-2</v>
      </c>
      <c r="I47" s="37">
        <v>0.373</v>
      </c>
      <c r="J47" s="37">
        <v>0.69</v>
      </c>
      <c r="K47" s="37">
        <v>7.5999999999999998E-2</v>
      </c>
      <c r="L47" s="37">
        <v>0.27600000000000002</v>
      </c>
      <c r="M47" s="37">
        <v>226.32</v>
      </c>
      <c r="N47" s="156">
        <v>1.2E-2</v>
      </c>
      <c r="O47" s="156">
        <v>31.74</v>
      </c>
      <c r="P47" s="156">
        <v>4.1000000000000002E-2</v>
      </c>
      <c r="Q47" s="156">
        <v>303.60000000000002</v>
      </c>
      <c r="R47" s="157">
        <v>0.55200000000000005</v>
      </c>
    </row>
    <row r="48" spans="1:18" ht="15" x14ac:dyDescent="0.25">
      <c r="A48" s="155"/>
      <c r="B48" s="241" t="s">
        <v>40</v>
      </c>
      <c r="C48" s="33" t="s">
        <v>167</v>
      </c>
      <c r="D48" s="37">
        <v>0.05</v>
      </c>
      <c r="E48" s="37">
        <v>2.46</v>
      </c>
      <c r="F48" s="37">
        <v>7.0000000000000007E-2</v>
      </c>
      <c r="G48" s="37">
        <v>22.64</v>
      </c>
      <c r="H48" s="27">
        <v>0</v>
      </c>
      <c r="I48" s="27">
        <v>5.0000000000000001E-3</v>
      </c>
      <c r="J48" s="27">
        <v>0</v>
      </c>
      <c r="K48" s="27">
        <v>1.7999999999999999E-2</v>
      </c>
      <c r="L48" s="27">
        <v>0.04</v>
      </c>
      <c r="M48" s="27">
        <v>1.1040000000000001</v>
      </c>
      <c r="N48" s="66">
        <v>0</v>
      </c>
      <c r="O48" s="66">
        <v>0.02</v>
      </c>
      <c r="P48" s="66">
        <v>0</v>
      </c>
      <c r="Q48" s="66">
        <v>1.2</v>
      </c>
      <c r="R48" s="67">
        <v>8.9999999999999993E-3</v>
      </c>
    </row>
    <row r="49" spans="1:18" ht="15" x14ac:dyDescent="0.25">
      <c r="A49" s="155"/>
      <c r="B49" s="241" t="s">
        <v>64</v>
      </c>
      <c r="C49" s="33" t="s">
        <v>168</v>
      </c>
      <c r="D49" s="37">
        <v>2.0299999999999998</v>
      </c>
      <c r="E49" s="37">
        <v>2.2400000000000002</v>
      </c>
      <c r="F49" s="37">
        <v>3.29</v>
      </c>
      <c r="G49" s="37">
        <v>42</v>
      </c>
      <c r="H49" s="37">
        <v>2.8000000000000001E-2</v>
      </c>
      <c r="I49" s="37">
        <v>0.105</v>
      </c>
      <c r="J49" s="37">
        <v>0.91</v>
      </c>
      <c r="K49" s="37">
        <v>1.4999999999999999E-2</v>
      </c>
      <c r="L49" s="37">
        <v>0</v>
      </c>
      <c r="M49" s="37">
        <v>84</v>
      </c>
      <c r="N49" s="156">
        <v>6.0000000000000001E-3</v>
      </c>
      <c r="O49" s="156">
        <v>9.8000000000000007</v>
      </c>
      <c r="P49" s="156">
        <v>0.01</v>
      </c>
      <c r="Q49" s="156">
        <v>63</v>
      </c>
      <c r="R49" s="157">
        <v>4.2000000000000003E-2</v>
      </c>
    </row>
    <row r="50" spans="1:18" ht="15" x14ac:dyDescent="0.25">
      <c r="A50" s="155"/>
      <c r="B50" s="241" t="s">
        <v>66</v>
      </c>
      <c r="C50" s="33" t="s">
        <v>167</v>
      </c>
      <c r="D50" s="37">
        <v>0</v>
      </c>
      <c r="E50" s="37">
        <v>0</v>
      </c>
      <c r="F50" s="37">
        <v>3.99</v>
      </c>
      <c r="G50" s="37">
        <v>15.96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0.12</v>
      </c>
      <c r="N50" s="156">
        <v>0</v>
      </c>
      <c r="O50" s="156">
        <v>0</v>
      </c>
      <c r="P50" s="156">
        <v>0</v>
      </c>
      <c r="Q50" s="156">
        <v>0</v>
      </c>
      <c r="R50" s="157">
        <v>1.2E-2</v>
      </c>
    </row>
    <row r="51" spans="1:18" ht="15" x14ac:dyDescent="0.25">
      <c r="A51" s="155"/>
      <c r="B51" s="241" t="s">
        <v>67</v>
      </c>
      <c r="C51" s="33" t="s">
        <v>128</v>
      </c>
      <c r="D51" s="37">
        <v>1.27</v>
      </c>
      <c r="E51" s="37">
        <v>1.1499999999999999</v>
      </c>
      <c r="F51" s="37">
        <v>7.0000000000000007E-2</v>
      </c>
      <c r="G51" s="37">
        <v>15.7</v>
      </c>
      <c r="H51" s="37">
        <v>7.0000000000000001E-3</v>
      </c>
      <c r="I51" s="37">
        <v>4.3999999999999997E-2</v>
      </c>
      <c r="J51" s="37">
        <v>0</v>
      </c>
      <c r="K51" s="37">
        <v>2.5999999999999999E-2</v>
      </c>
      <c r="L51" s="37">
        <v>0.06</v>
      </c>
      <c r="M51" s="37">
        <v>5.5</v>
      </c>
      <c r="N51" s="156">
        <v>2E-3</v>
      </c>
      <c r="O51" s="156">
        <v>1.2</v>
      </c>
      <c r="P51" s="156">
        <v>3.0000000000000001E-3</v>
      </c>
      <c r="Q51" s="156">
        <v>19.2</v>
      </c>
      <c r="R51" s="157">
        <v>2.5</v>
      </c>
    </row>
    <row r="52" spans="1:18" ht="15" x14ac:dyDescent="0.25">
      <c r="A52" s="32"/>
      <c r="B52" s="241" t="s">
        <v>68</v>
      </c>
      <c r="C52" s="37" t="s">
        <v>69</v>
      </c>
      <c r="D52" s="34">
        <v>1.08</v>
      </c>
      <c r="E52" s="34">
        <v>1.2749999999999999</v>
      </c>
      <c r="F52" s="34">
        <v>8.4</v>
      </c>
      <c r="G52" s="34">
        <v>48</v>
      </c>
      <c r="H52" s="34">
        <v>8.9999999999999993E-3</v>
      </c>
      <c r="I52" s="34">
        <v>5.7000000000000002E-2</v>
      </c>
      <c r="J52" s="34">
        <v>0.15</v>
      </c>
      <c r="K52" s="34">
        <v>0</v>
      </c>
      <c r="L52" s="34">
        <v>0</v>
      </c>
      <c r="M52" s="34">
        <v>46.05</v>
      </c>
      <c r="N52" s="35">
        <v>0</v>
      </c>
      <c r="O52" s="35">
        <v>0</v>
      </c>
      <c r="P52" s="35">
        <v>0</v>
      </c>
      <c r="Q52" s="35">
        <v>0</v>
      </c>
      <c r="R52" s="36">
        <v>0.03</v>
      </c>
    </row>
    <row r="53" spans="1:18" ht="28.5" x14ac:dyDescent="0.25">
      <c r="A53" s="38">
        <v>395</v>
      </c>
      <c r="B53" s="242" t="s">
        <v>70</v>
      </c>
      <c r="C53" s="13" t="s">
        <v>42</v>
      </c>
      <c r="D53" s="39">
        <f>SUM(D54:D57)</f>
        <v>3.59</v>
      </c>
      <c r="E53" s="39">
        <f t="shared" ref="E53:R53" si="12">SUM(E54:E57)</f>
        <v>3.43</v>
      </c>
      <c r="F53" s="39">
        <f t="shared" si="12"/>
        <v>16.830000000000002</v>
      </c>
      <c r="G53" s="39">
        <f t="shared" si="12"/>
        <v>111.79</v>
      </c>
      <c r="H53" s="39">
        <f t="shared" si="12"/>
        <v>0.02</v>
      </c>
      <c r="I53" s="39">
        <f t="shared" si="12"/>
        <v>7.4999999999999997E-2</v>
      </c>
      <c r="J53" s="39">
        <f t="shared" si="12"/>
        <v>0.6</v>
      </c>
      <c r="K53" s="39">
        <f>SUM(K54:K57)</f>
        <v>2.1999999999999999E-2</v>
      </c>
      <c r="L53" s="39">
        <f>SUM(L54:L57)</f>
        <v>0</v>
      </c>
      <c r="M53" s="39">
        <f t="shared" si="12"/>
        <v>60.6</v>
      </c>
      <c r="N53" s="39">
        <f>SUM(N54:N57)</f>
        <v>8.9999999999999993E-3</v>
      </c>
      <c r="O53" s="39">
        <f>SUM(O54:O57)</f>
        <v>14</v>
      </c>
      <c r="P53" s="39">
        <f>SUM(P54:P57)</f>
        <v>0</v>
      </c>
      <c r="Q53" s="39">
        <f>SUM(Q54:Q57)</f>
        <v>30</v>
      </c>
      <c r="R53" s="40">
        <f t="shared" si="12"/>
        <v>0.09</v>
      </c>
    </row>
    <row r="54" spans="1:18" x14ac:dyDescent="0.25">
      <c r="A54" s="38"/>
      <c r="B54" s="2" t="s">
        <v>29</v>
      </c>
      <c r="C54" s="3" t="s">
        <v>71</v>
      </c>
      <c r="D54" s="6">
        <v>0</v>
      </c>
      <c r="E54" s="6">
        <v>0</v>
      </c>
      <c r="F54" s="6">
        <v>0</v>
      </c>
      <c r="G54" s="6">
        <v>0</v>
      </c>
      <c r="H54" s="41">
        <v>0</v>
      </c>
      <c r="I54" s="41">
        <v>0</v>
      </c>
      <c r="J54" s="6">
        <v>0</v>
      </c>
      <c r="K54" s="6">
        <v>0</v>
      </c>
      <c r="L54" s="6">
        <v>0</v>
      </c>
      <c r="M54" s="41">
        <v>0</v>
      </c>
      <c r="N54" s="42">
        <v>0</v>
      </c>
      <c r="O54" s="42">
        <v>0</v>
      </c>
      <c r="P54" s="42">
        <v>0</v>
      </c>
      <c r="Q54" s="42">
        <v>0</v>
      </c>
      <c r="R54" s="43">
        <v>0</v>
      </c>
    </row>
    <row r="55" spans="1:18" ht="30" x14ac:dyDescent="0.25">
      <c r="A55" s="38"/>
      <c r="B55" s="2" t="s">
        <v>72</v>
      </c>
      <c r="C55" s="3" t="s">
        <v>73</v>
      </c>
      <c r="D55" s="6">
        <v>3.5</v>
      </c>
      <c r="E55" s="6">
        <v>3</v>
      </c>
      <c r="F55" s="6">
        <v>4.7</v>
      </c>
      <c r="G55" s="6">
        <v>63</v>
      </c>
      <c r="H55" s="41">
        <v>0</v>
      </c>
      <c r="I55" s="41">
        <v>0</v>
      </c>
      <c r="J55" s="6">
        <v>0.6</v>
      </c>
      <c r="K55" s="6">
        <v>2.1999999999999999E-2</v>
      </c>
      <c r="L55" s="6">
        <v>0</v>
      </c>
      <c r="M55" s="41">
        <v>0</v>
      </c>
      <c r="N55" s="42">
        <v>8.9999999999999993E-3</v>
      </c>
      <c r="O55" s="42">
        <v>14</v>
      </c>
      <c r="P55" s="42">
        <v>0</v>
      </c>
      <c r="Q55" s="42">
        <v>30</v>
      </c>
      <c r="R55" s="43">
        <v>0</v>
      </c>
    </row>
    <row r="56" spans="1:18" x14ac:dyDescent="0.25">
      <c r="A56" s="38"/>
      <c r="B56" s="2" t="s">
        <v>44</v>
      </c>
      <c r="C56" s="3" t="s">
        <v>74</v>
      </c>
      <c r="D56" s="6">
        <v>0</v>
      </c>
      <c r="E56" s="6">
        <v>0</v>
      </c>
      <c r="F56" s="6">
        <v>11.1</v>
      </c>
      <c r="G56" s="6">
        <v>42.14</v>
      </c>
      <c r="H56" s="41">
        <v>0</v>
      </c>
      <c r="I56" s="41">
        <v>0</v>
      </c>
      <c r="J56" s="6">
        <v>0</v>
      </c>
      <c r="K56" s="6">
        <v>0</v>
      </c>
      <c r="L56" s="6">
        <v>0</v>
      </c>
      <c r="M56" s="41">
        <v>0.6</v>
      </c>
      <c r="N56" s="42">
        <v>0</v>
      </c>
      <c r="O56" s="42">
        <v>0</v>
      </c>
      <c r="P56" s="42">
        <v>0</v>
      </c>
      <c r="Q56" s="42">
        <v>0</v>
      </c>
      <c r="R56" s="43">
        <v>0.06</v>
      </c>
    </row>
    <row r="57" spans="1:18" x14ac:dyDescent="0.25">
      <c r="A57" s="38"/>
      <c r="B57" s="2" t="s">
        <v>75</v>
      </c>
      <c r="C57" s="3" t="s">
        <v>76</v>
      </c>
      <c r="D57" s="6">
        <v>0.09</v>
      </c>
      <c r="E57" s="6">
        <v>0.43</v>
      </c>
      <c r="F57" s="6">
        <v>1.03</v>
      </c>
      <c r="G57" s="6">
        <v>6.65</v>
      </c>
      <c r="H57" s="41">
        <v>0.02</v>
      </c>
      <c r="I57" s="41">
        <v>7.4999999999999997E-2</v>
      </c>
      <c r="J57" s="6">
        <v>0</v>
      </c>
      <c r="K57" s="6">
        <v>0</v>
      </c>
      <c r="L57" s="6">
        <v>0</v>
      </c>
      <c r="M57" s="41">
        <v>60</v>
      </c>
      <c r="N57" s="42">
        <v>0</v>
      </c>
      <c r="O57" s="42">
        <v>0</v>
      </c>
      <c r="P57" s="42">
        <v>0</v>
      </c>
      <c r="Q57" s="42">
        <v>0</v>
      </c>
      <c r="R57" s="43">
        <v>0.03</v>
      </c>
    </row>
    <row r="58" spans="1:18" ht="15" x14ac:dyDescent="0.25">
      <c r="A58" s="23" t="s">
        <v>136</v>
      </c>
      <c r="B58" s="242" t="s">
        <v>46</v>
      </c>
      <c r="C58" s="24">
        <v>30</v>
      </c>
      <c r="D58" s="25">
        <f t="shared" ref="D58:R58" si="13">SUM(D59)</f>
        <v>2.37</v>
      </c>
      <c r="E58" s="25">
        <f t="shared" si="13"/>
        <v>0.27</v>
      </c>
      <c r="F58" s="25">
        <f t="shared" si="13"/>
        <v>11.4</v>
      </c>
      <c r="G58" s="25">
        <f t="shared" si="13"/>
        <v>59.7</v>
      </c>
      <c r="H58" s="25">
        <f t="shared" si="13"/>
        <v>4.8000000000000001E-2</v>
      </c>
      <c r="I58" s="25">
        <f t="shared" si="13"/>
        <v>1.7999999999999999E-2</v>
      </c>
      <c r="J58" s="25">
        <f t="shared" si="13"/>
        <v>0</v>
      </c>
      <c r="K58" s="25">
        <f>SUM(K59)</f>
        <v>0</v>
      </c>
      <c r="L58" s="25">
        <f>SUM(L59)</f>
        <v>0.39</v>
      </c>
      <c r="M58" s="25">
        <f t="shared" si="13"/>
        <v>6.9</v>
      </c>
      <c r="N58" s="25">
        <f t="shared" si="13"/>
        <v>1E-3</v>
      </c>
      <c r="O58" s="25">
        <f t="shared" si="13"/>
        <v>9.9</v>
      </c>
      <c r="P58" s="25">
        <f t="shared" si="13"/>
        <v>2E-3</v>
      </c>
      <c r="Q58" s="25">
        <f t="shared" si="13"/>
        <v>26.1</v>
      </c>
      <c r="R58" s="26">
        <f t="shared" si="13"/>
        <v>0.6</v>
      </c>
    </row>
    <row r="59" spans="1:18" ht="30" x14ac:dyDescent="0.25">
      <c r="A59" s="64"/>
      <c r="B59" s="2" t="s">
        <v>47</v>
      </c>
      <c r="C59" s="65" t="s">
        <v>48</v>
      </c>
      <c r="D59" s="44">
        <v>2.37</v>
      </c>
      <c r="E59" s="44">
        <v>0.27</v>
      </c>
      <c r="F59" s="44">
        <v>11.4</v>
      </c>
      <c r="G59" s="44">
        <v>59.7</v>
      </c>
      <c r="H59" s="44">
        <v>4.8000000000000001E-2</v>
      </c>
      <c r="I59" s="44">
        <v>1.7999999999999999E-2</v>
      </c>
      <c r="J59" s="44">
        <v>0</v>
      </c>
      <c r="K59" s="44">
        <v>0</v>
      </c>
      <c r="L59" s="44">
        <v>0.39</v>
      </c>
      <c r="M59" s="44">
        <v>6.9</v>
      </c>
      <c r="N59" s="45">
        <v>1E-3</v>
      </c>
      <c r="O59" s="45">
        <v>9.9</v>
      </c>
      <c r="P59" s="45">
        <v>2E-3</v>
      </c>
      <c r="Q59" s="45">
        <v>26.1</v>
      </c>
      <c r="R59" s="46">
        <v>0.6</v>
      </c>
    </row>
    <row r="60" spans="1:18" ht="15" x14ac:dyDescent="0.25">
      <c r="A60" s="47">
        <v>140</v>
      </c>
      <c r="B60" s="242" t="s">
        <v>77</v>
      </c>
      <c r="C60" s="13">
        <v>100</v>
      </c>
      <c r="D60" s="19">
        <f>SUM(D61)</f>
        <v>0.2</v>
      </c>
      <c r="E60" s="19">
        <f t="shared" ref="E60:R60" si="14">SUM(E61)</f>
        <v>0.9</v>
      </c>
      <c r="F60" s="19">
        <f t="shared" si="14"/>
        <v>8.1</v>
      </c>
      <c r="G60" s="19">
        <f t="shared" si="14"/>
        <v>40</v>
      </c>
      <c r="H60" s="19">
        <f t="shared" si="14"/>
        <v>0.04</v>
      </c>
      <c r="I60" s="19">
        <f t="shared" si="14"/>
        <v>0.03</v>
      </c>
      <c r="J60" s="19">
        <f t="shared" si="14"/>
        <v>60</v>
      </c>
      <c r="K60" s="48">
        <f>SUM(K61)</f>
        <v>8.0000000000000002E-3</v>
      </c>
      <c r="L60" s="48">
        <f>SUM(L61)</f>
        <v>0.2</v>
      </c>
      <c r="M60" s="19">
        <f t="shared" si="14"/>
        <v>34</v>
      </c>
      <c r="N60" s="19">
        <f t="shared" si="14"/>
        <v>2E-3</v>
      </c>
      <c r="O60" s="19">
        <f t="shared" si="14"/>
        <v>13</v>
      </c>
      <c r="P60" s="19">
        <f t="shared" si="14"/>
        <v>0</v>
      </c>
      <c r="Q60" s="19">
        <f t="shared" si="14"/>
        <v>23</v>
      </c>
      <c r="R60" s="20">
        <f t="shared" si="14"/>
        <v>0.3</v>
      </c>
    </row>
    <row r="61" spans="1:18" ht="16.5" thickBot="1" x14ac:dyDescent="0.3">
      <c r="A61" s="49"/>
      <c r="B61" s="21" t="s">
        <v>78</v>
      </c>
      <c r="C61" s="50" t="s">
        <v>79</v>
      </c>
      <c r="D61" s="21">
        <v>0.2</v>
      </c>
      <c r="E61" s="21">
        <v>0.9</v>
      </c>
      <c r="F61" s="21">
        <v>8.1</v>
      </c>
      <c r="G61" s="21">
        <v>40</v>
      </c>
      <c r="H61" s="51">
        <v>0.04</v>
      </c>
      <c r="I61" s="51">
        <v>0.03</v>
      </c>
      <c r="J61" s="51">
        <v>60</v>
      </c>
      <c r="K61" s="51">
        <v>8.0000000000000002E-3</v>
      </c>
      <c r="L61" s="51">
        <v>0.2</v>
      </c>
      <c r="M61" s="51">
        <v>34</v>
      </c>
      <c r="N61" s="52">
        <v>2E-3</v>
      </c>
      <c r="O61" s="52">
        <v>13</v>
      </c>
      <c r="P61" s="52">
        <v>0</v>
      </c>
      <c r="Q61" s="52">
        <v>23</v>
      </c>
      <c r="R61" s="53">
        <v>0.3</v>
      </c>
    </row>
    <row r="62" spans="1:18" thickBot="1" x14ac:dyDescent="0.3">
      <c r="A62" s="260" t="s">
        <v>49</v>
      </c>
      <c r="B62" s="261"/>
      <c r="C62" s="262"/>
      <c r="D62" s="54">
        <f>SUM(D40,D44,D53,D58,D60,)</f>
        <v>40.214000000000006</v>
      </c>
      <c r="E62" s="54">
        <f t="shared" ref="E62:R62" si="15">SUM(E40,E44,E53,E58,E60,)</f>
        <v>33.694999999999993</v>
      </c>
      <c r="F62" s="54">
        <f t="shared" si="15"/>
        <v>78.498000000000005</v>
      </c>
      <c r="G62" s="54">
        <f t="shared" si="15"/>
        <v>776.8599999999999</v>
      </c>
      <c r="H62" s="54">
        <f t="shared" si="15"/>
        <v>0.27099999999999996</v>
      </c>
      <c r="I62" s="54">
        <f t="shared" si="15"/>
        <v>0.78300000000000014</v>
      </c>
      <c r="J62" s="54">
        <f t="shared" si="15"/>
        <v>62.588000000000001</v>
      </c>
      <c r="K62" s="54">
        <f t="shared" si="15"/>
        <v>0.23400000000000001</v>
      </c>
      <c r="L62" s="54">
        <f t="shared" si="15"/>
        <v>1.6000000000000003</v>
      </c>
      <c r="M62" s="54">
        <f t="shared" si="15"/>
        <v>602.99400000000003</v>
      </c>
      <c r="N62" s="54">
        <f t="shared" si="15"/>
        <v>3.3000000000000008E-2</v>
      </c>
      <c r="O62" s="54">
        <f t="shared" si="15"/>
        <v>95.954000000000008</v>
      </c>
      <c r="P62" s="54">
        <f t="shared" si="15"/>
        <v>5.9000000000000011E-2</v>
      </c>
      <c r="Q62" s="54">
        <f t="shared" si="15"/>
        <v>571.17999999999995</v>
      </c>
      <c r="R62" s="54">
        <f t="shared" si="15"/>
        <v>6.230999999999999</v>
      </c>
    </row>
    <row r="63" spans="1:18" x14ac:dyDescent="0.25">
      <c r="A63" s="140"/>
      <c r="B63" s="141"/>
      <c r="C63" s="142"/>
      <c r="D63" s="143"/>
      <c r="E63" s="143"/>
      <c r="F63" s="158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58"/>
    </row>
    <row r="64" spans="1:18" x14ac:dyDescent="0.25">
      <c r="A64" s="140"/>
      <c r="B64" s="141"/>
      <c r="C64" s="142"/>
      <c r="D64" s="143"/>
      <c r="E64" s="143"/>
      <c r="F64" s="158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58"/>
    </row>
    <row r="65" spans="1:18" x14ac:dyDescent="0.25">
      <c r="A65" s="140"/>
      <c r="B65" s="141"/>
      <c r="C65" s="142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</row>
    <row r="66" spans="1:18" ht="16.5" thickBot="1" x14ac:dyDescent="0.3">
      <c r="A66" s="279" t="s">
        <v>80</v>
      </c>
      <c r="B66" s="279"/>
      <c r="C66" s="279"/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</row>
    <row r="67" spans="1:18" x14ac:dyDescent="0.25">
      <c r="A67" s="272" t="s">
        <v>1</v>
      </c>
      <c r="B67" s="274" t="s">
        <v>2</v>
      </c>
      <c r="C67" s="280" t="s">
        <v>3</v>
      </c>
      <c r="D67" s="255" t="s">
        <v>4</v>
      </c>
      <c r="E67" s="256"/>
      <c r="F67" s="257"/>
      <c r="G67" s="276" t="s">
        <v>5</v>
      </c>
      <c r="H67" s="255" t="s">
        <v>6</v>
      </c>
      <c r="I67" s="256"/>
      <c r="J67" s="256"/>
      <c r="K67" s="256"/>
      <c r="L67" s="257"/>
      <c r="M67" s="254" t="s">
        <v>7</v>
      </c>
      <c r="N67" s="255"/>
      <c r="O67" s="255"/>
      <c r="P67" s="255"/>
      <c r="Q67" s="255"/>
      <c r="R67" s="278"/>
    </row>
    <row r="68" spans="1:18" ht="32.25" thickBot="1" x14ac:dyDescent="0.3">
      <c r="A68" s="273"/>
      <c r="B68" s="275"/>
      <c r="C68" s="281"/>
      <c r="D68" s="144" t="s">
        <v>8</v>
      </c>
      <c r="E68" s="144" t="s">
        <v>9</v>
      </c>
      <c r="F68" s="144" t="s">
        <v>10</v>
      </c>
      <c r="G68" s="277"/>
      <c r="H68" s="144" t="s">
        <v>11</v>
      </c>
      <c r="I68" s="144" t="s">
        <v>12</v>
      </c>
      <c r="J68" s="144" t="s">
        <v>13</v>
      </c>
      <c r="K68" s="144" t="s">
        <v>81</v>
      </c>
      <c r="L68" s="144" t="s">
        <v>14</v>
      </c>
      <c r="M68" s="146" t="s">
        <v>15</v>
      </c>
      <c r="N68" s="147" t="s">
        <v>16</v>
      </c>
      <c r="O68" s="147" t="s">
        <v>17</v>
      </c>
      <c r="P68" s="147" t="s">
        <v>18</v>
      </c>
      <c r="Q68" s="147" t="s">
        <v>19</v>
      </c>
      <c r="R68" s="148" t="s">
        <v>20</v>
      </c>
    </row>
    <row r="69" spans="1:18" ht="28.5" x14ac:dyDescent="0.25">
      <c r="A69" s="205">
        <v>22</v>
      </c>
      <c r="B69" s="245" t="s">
        <v>185</v>
      </c>
      <c r="C69" s="206" t="s">
        <v>27</v>
      </c>
      <c r="D69" s="207">
        <f t="shared" ref="D69:R69" si="16">SUM(D70:D74)</f>
        <v>1.36</v>
      </c>
      <c r="E69" s="207">
        <f t="shared" si="16"/>
        <v>5.21</v>
      </c>
      <c r="F69" s="207">
        <f t="shared" si="16"/>
        <v>8.57</v>
      </c>
      <c r="G69" s="207">
        <f t="shared" si="16"/>
        <v>87.65</v>
      </c>
      <c r="H69" s="207">
        <f t="shared" si="16"/>
        <v>1.8000000000000002E-2</v>
      </c>
      <c r="I69" s="207">
        <f t="shared" si="16"/>
        <v>1.7000000000000001E-2</v>
      </c>
      <c r="J69" s="207">
        <f t="shared" si="16"/>
        <v>12</v>
      </c>
      <c r="K69" s="207">
        <f t="shared" si="16"/>
        <v>0.40100000000000002</v>
      </c>
      <c r="L69" s="207">
        <f t="shared" si="16"/>
        <v>0.56500000000000006</v>
      </c>
      <c r="M69" s="207">
        <f t="shared" si="16"/>
        <v>28.297000000000001</v>
      </c>
      <c r="N69" s="207">
        <f t="shared" si="16"/>
        <v>0</v>
      </c>
      <c r="O69" s="207">
        <f t="shared" si="16"/>
        <v>19.7</v>
      </c>
      <c r="P69" s="207">
        <f t="shared" si="16"/>
        <v>0</v>
      </c>
      <c r="Q69" s="207">
        <f t="shared" si="16"/>
        <v>36.299999999999997</v>
      </c>
      <c r="R69" s="207">
        <f t="shared" si="16"/>
        <v>2.9799999999999995</v>
      </c>
    </row>
    <row r="70" spans="1:18" ht="15" x14ac:dyDescent="0.25">
      <c r="A70" s="208"/>
      <c r="B70" s="246" t="s">
        <v>21</v>
      </c>
      <c r="C70" s="209" t="s">
        <v>186</v>
      </c>
      <c r="D70" s="199">
        <v>0.8</v>
      </c>
      <c r="E70" s="199">
        <v>0.16</v>
      </c>
      <c r="F70" s="199">
        <v>6.52</v>
      </c>
      <c r="G70" s="199">
        <v>30.8</v>
      </c>
      <c r="H70" s="196">
        <v>1.4E-2</v>
      </c>
      <c r="I70" s="196">
        <v>1.4999999999999999E-2</v>
      </c>
      <c r="J70" s="199">
        <v>8</v>
      </c>
      <c r="K70" s="199">
        <v>0</v>
      </c>
      <c r="L70" s="199">
        <v>4.0000000000000001E-3</v>
      </c>
      <c r="M70" s="196">
        <v>19.350000000000001</v>
      </c>
      <c r="N70" s="197">
        <v>0</v>
      </c>
      <c r="O70" s="197">
        <v>8</v>
      </c>
      <c r="P70" s="197">
        <v>0</v>
      </c>
      <c r="Q70" s="197">
        <v>16</v>
      </c>
      <c r="R70" s="198">
        <v>2.61</v>
      </c>
    </row>
    <row r="71" spans="1:18" ht="15" x14ac:dyDescent="0.25">
      <c r="A71" s="208"/>
      <c r="B71" s="246" t="s">
        <v>22</v>
      </c>
      <c r="C71" s="209" t="s">
        <v>187</v>
      </c>
      <c r="D71" s="199">
        <v>0.06</v>
      </c>
      <c r="E71" s="199">
        <v>0</v>
      </c>
      <c r="F71" s="199">
        <v>0.16</v>
      </c>
      <c r="G71" s="199">
        <v>1</v>
      </c>
      <c r="H71" s="196">
        <v>4.0000000000000001E-3</v>
      </c>
      <c r="I71" s="196">
        <v>2E-3</v>
      </c>
      <c r="J71" s="199">
        <v>1.5</v>
      </c>
      <c r="K71" s="199">
        <v>0</v>
      </c>
      <c r="L71" s="199">
        <v>1E-3</v>
      </c>
      <c r="M71" s="196">
        <v>2.6970000000000001</v>
      </c>
      <c r="N71" s="197">
        <v>0</v>
      </c>
      <c r="O71" s="197">
        <v>0.7</v>
      </c>
      <c r="P71" s="197">
        <v>0</v>
      </c>
      <c r="Q71" s="197">
        <v>2.9</v>
      </c>
      <c r="R71" s="198">
        <v>7.0000000000000007E-2</v>
      </c>
    </row>
    <row r="72" spans="1:18" ht="15" x14ac:dyDescent="0.25">
      <c r="A72" s="208"/>
      <c r="B72" s="246" t="s">
        <v>23</v>
      </c>
      <c r="C72" s="209" t="s">
        <v>188</v>
      </c>
      <c r="D72" s="199">
        <v>0.24</v>
      </c>
      <c r="E72" s="199">
        <v>0.03</v>
      </c>
      <c r="F72" s="199">
        <v>0.51</v>
      </c>
      <c r="G72" s="199">
        <v>3.9</v>
      </c>
      <c r="H72" s="196">
        <v>0</v>
      </c>
      <c r="I72" s="196">
        <v>0</v>
      </c>
      <c r="J72" s="199">
        <v>1.5</v>
      </c>
      <c r="K72" s="199">
        <v>1E-3</v>
      </c>
      <c r="L72" s="199">
        <v>0.02</v>
      </c>
      <c r="M72" s="196">
        <v>6.25</v>
      </c>
      <c r="N72" s="197">
        <v>0</v>
      </c>
      <c r="O72" s="197">
        <v>4.2</v>
      </c>
      <c r="P72" s="197">
        <v>0</v>
      </c>
      <c r="Q72" s="197">
        <v>7.2</v>
      </c>
      <c r="R72" s="198">
        <v>0.3</v>
      </c>
    </row>
    <row r="73" spans="1:18" ht="15" x14ac:dyDescent="0.25">
      <c r="A73" s="208"/>
      <c r="B73" s="246" t="s">
        <v>24</v>
      </c>
      <c r="C73" s="209" t="s">
        <v>105</v>
      </c>
      <c r="D73" s="199">
        <v>0</v>
      </c>
      <c r="E73" s="199">
        <v>5</v>
      </c>
      <c r="F73" s="199">
        <v>0</v>
      </c>
      <c r="G73" s="199">
        <v>44.95</v>
      </c>
      <c r="H73" s="199">
        <v>0</v>
      </c>
      <c r="I73" s="199">
        <v>0</v>
      </c>
      <c r="J73" s="199">
        <v>0</v>
      </c>
      <c r="K73" s="199">
        <v>0</v>
      </c>
      <c r="L73" s="199">
        <v>0.46</v>
      </c>
      <c r="M73" s="199">
        <v>0</v>
      </c>
      <c r="N73" s="199">
        <v>0</v>
      </c>
      <c r="O73" s="199">
        <v>0</v>
      </c>
      <c r="P73" s="199">
        <v>0</v>
      </c>
      <c r="Q73" s="199">
        <v>0</v>
      </c>
      <c r="R73" s="199">
        <v>0</v>
      </c>
    </row>
    <row r="74" spans="1:18" ht="15" x14ac:dyDescent="0.25">
      <c r="A74" s="208"/>
      <c r="B74" s="246" t="s">
        <v>26</v>
      </c>
      <c r="C74" s="209" t="s">
        <v>189</v>
      </c>
      <c r="D74" s="199">
        <v>0.26</v>
      </c>
      <c r="E74" s="199">
        <v>0.02</v>
      </c>
      <c r="F74" s="199">
        <v>1.38</v>
      </c>
      <c r="G74" s="199">
        <v>7</v>
      </c>
      <c r="H74" s="196">
        <v>0</v>
      </c>
      <c r="I74" s="196">
        <v>0</v>
      </c>
      <c r="J74" s="199">
        <v>1</v>
      </c>
      <c r="K74" s="199">
        <v>0.4</v>
      </c>
      <c r="L74" s="199">
        <v>0.08</v>
      </c>
      <c r="M74" s="196">
        <v>0</v>
      </c>
      <c r="N74" s="197">
        <v>0</v>
      </c>
      <c r="O74" s="197">
        <v>6.8</v>
      </c>
      <c r="P74" s="197">
        <v>0</v>
      </c>
      <c r="Q74" s="197">
        <v>10.199999999999999</v>
      </c>
      <c r="R74" s="198">
        <v>0</v>
      </c>
    </row>
    <row r="75" spans="1:18" x14ac:dyDescent="0.25">
      <c r="A75" s="1">
        <v>257</v>
      </c>
      <c r="B75" s="240" t="s">
        <v>152</v>
      </c>
      <c r="C75" s="17">
        <v>100</v>
      </c>
      <c r="D75" s="102">
        <f t="shared" ref="D75:R75" si="17">SUM(D76:D80)</f>
        <v>15.314</v>
      </c>
      <c r="E75" s="102">
        <f t="shared" si="17"/>
        <v>3.4119999999999999</v>
      </c>
      <c r="F75" s="102">
        <f t="shared" si="17"/>
        <v>7.8980000000000006</v>
      </c>
      <c r="G75" s="173">
        <f t="shared" si="17"/>
        <v>123.357</v>
      </c>
      <c r="H75" s="102">
        <f t="shared" si="17"/>
        <v>0.105</v>
      </c>
      <c r="I75" s="102">
        <f t="shared" si="17"/>
        <v>7.4999999999999997E-2</v>
      </c>
      <c r="J75" s="102">
        <f t="shared" si="17"/>
        <v>0.85699999999999998</v>
      </c>
      <c r="K75" s="173">
        <f t="shared" si="17"/>
        <v>2.6000000000000002E-2</v>
      </c>
      <c r="L75" s="173">
        <f t="shared" si="17"/>
        <v>1.034</v>
      </c>
      <c r="M75" s="173">
        <f t="shared" si="17"/>
        <v>26.507000000000001</v>
      </c>
      <c r="N75" s="173">
        <f t="shared" si="17"/>
        <v>0.11799999999999999</v>
      </c>
      <c r="O75" s="173">
        <f t="shared" si="17"/>
        <v>31.629000000000001</v>
      </c>
      <c r="P75" s="173">
        <f t="shared" si="17"/>
        <v>2.1000000000000001E-2</v>
      </c>
      <c r="Q75" s="173">
        <f t="shared" si="17"/>
        <v>199.01499999999999</v>
      </c>
      <c r="R75" s="103">
        <f t="shared" si="17"/>
        <v>0.90100000000000002</v>
      </c>
    </row>
    <row r="76" spans="1:18" x14ac:dyDescent="0.25">
      <c r="A76" s="1"/>
      <c r="B76" s="55" t="s">
        <v>58</v>
      </c>
      <c r="C76" s="78" t="s">
        <v>178</v>
      </c>
      <c r="D76" s="117">
        <v>1.284</v>
      </c>
      <c r="E76" s="117">
        <v>0.16700000000000001</v>
      </c>
      <c r="F76" s="117">
        <v>7.8490000000000002</v>
      </c>
      <c r="G76" s="117">
        <v>38.186999999999998</v>
      </c>
      <c r="H76" s="117">
        <v>2.5999999999999999E-2</v>
      </c>
      <c r="I76" s="117">
        <v>0.01</v>
      </c>
      <c r="J76" s="117">
        <v>0</v>
      </c>
      <c r="K76" s="117">
        <v>0</v>
      </c>
      <c r="L76" s="117">
        <v>0.21</v>
      </c>
      <c r="M76" s="117">
        <v>3.7370000000000001</v>
      </c>
      <c r="N76" s="118">
        <v>0</v>
      </c>
      <c r="O76" s="118">
        <v>5.36</v>
      </c>
      <c r="P76" s="118">
        <v>1E-3</v>
      </c>
      <c r="Q76" s="118">
        <v>14.14</v>
      </c>
      <c r="R76" s="119">
        <v>0.32500000000000001</v>
      </c>
    </row>
    <row r="77" spans="1:18" x14ac:dyDescent="0.25">
      <c r="A77" s="1"/>
      <c r="B77" s="55" t="s">
        <v>101</v>
      </c>
      <c r="C77" s="56" t="s">
        <v>45</v>
      </c>
      <c r="D77" s="117">
        <v>0</v>
      </c>
      <c r="E77" s="117">
        <v>0</v>
      </c>
      <c r="F77" s="117">
        <v>0</v>
      </c>
      <c r="G77" s="117">
        <v>0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0</v>
      </c>
      <c r="O77" s="117">
        <v>0</v>
      </c>
      <c r="P77" s="117">
        <v>0</v>
      </c>
      <c r="Q77" s="117">
        <v>0</v>
      </c>
      <c r="R77" s="119">
        <v>0</v>
      </c>
    </row>
    <row r="78" spans="1:18" x14ac:dyDescent="0.25">
      <c r="A78" s="1"/>
      <c r="B78" s="55" t="s">
        <v>92</v>
      </c>
      <c r="C78" s="56" t="s">
        <v>179</v>
      </c>
      <c r="D78" s="117">
        <v>0</v>
      </c>
      <c r="E78" s="117">
        <v>0</v>
      </c>
      <c r="F78" s="117">
        <v>0</v>
      </c>
      <c r="G78" s="117">
        <v>0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0</v>
      </c>
      <c r="O78" s="117">
        <v>0</v>
      </c>
      <c r="P78" s="117">
        <v>0</v>
      </c>
      <c r="Q78" s="117">
        <v>0</v>
      </c>
      <c r="R78" s="119">
        <v>0</v>
      </c>
    </row>
    <row r="79" spans="1:18" x14ac:dyDescent="0.25">
      <c r="A79" s="1"/>
      <c r="B79" s="55" t="s">
        <v>40</v>
      </c>
      <c r="C79" s="78" t="s">
        <v>31</v>
      </c>
      <c r="D79" s="117">
        <v>0.03</v>
      </c>
      <c r="E79" s="117">
        <v>2.72</v>
      </c>
      <c r="F79" s="117">
        <v>4.9000000000000002E-2</v>
      </c>
      <c r="G79" s="117">
        <v>24.8</v>
      </c>
      <c r="H79" s="117">
        <v>0</v>
      </c>
      <c r="I79" s="117">
        <v>4.0000000000000001E-3</v>
      </c>
      <c r="J79" s="117">
        <v>0</v>
      </c>
      <c r="K79" s="117">
        <v>1.7000000000000001E-2</v>
      </c>
      <c r="L79" s="117">
        <v>3.6999999999999998E-2</v>
      </c>
      <c r="M79" s="117">
        <v>0.9</v>
      </c>
      <c r="N79" s="118">
        <v>0</v>
      </c>
      <c r="O79" s="118">
        <v>1.9E-2</v>
      </c>
      <c r="P79" s="118">
        <v>0</v>
      </c>
      <c r="Q79" s="118">
        <v>1.125</v>
      </c>
      <c r="R79" s="119">
        <v>7.0000000000000001E-3</v>
      </c>
    </row>
    <row r="80" spans="1:18" x14ac:dyDescent="0.25">
      <c r="A80" s="1"/>
      <c r="B80" s="55" t="s">
        <v>85</v>
      </c>
      <c r="C80" s="56" t="s">
        <v>222</v>
      </c>
      <c r="D80" s="117">
        <v>14</v>
      </c>
      <c r="E80" s="117">
        <v>0.52500000000000002</v>
      </c>
      <c r="F80" s="117">
        <v>0</v>
      </c>
      <c r="G80" s="117">
        <v>60.37</v>
      </c>
      <c r="H80" s="117">
        <v>7.9000000000000001E-2</v>
      </c>
      <c r="I80" s="117">
        <v>6.0999999999999999E-2</v>
      </c>
      <c r="J80" s="117">
        <v>0.85699999999999998</v>
      </c>
      <c r="K80" s="117">
        <v>8.9999999999999993E-3</v>
      </c>
      <c r="L80" s="117">
        <v>0.78700000000000003</v>
      </c>
      <c r="M80" s="117">
        <v>21.87</v>
      </c>
      <c r="N80" s="118">
        <v>0.11799999999999999</v>
      </c>
      <c r="O80" s="118">
        <v>26.25</v>
      </c>
      <c r="P80" s="118">
        <v>0.02</v>
      </c>
      <c r="Q80" s="118">
        <v>183.75</v>
      </c>
      <c r="R80" s="119">
        <v>0.56899999999999995</v>
      </c>
    </row>
    <row r="81" spans="1:18" ht="15" customHeight="1" x14ac:dyDescent="0.25">
      <c r="A81" s="1" t="s">
        <v>153</v>
      </c>
      <c r="B81" s="242" t="s">
        <v>154</v>
      </c>
      <c r="C81" s="13" t="s">
        <v>35</v>
      </c>
      <c r="D81" s="14">
        <f t="shared" ref="D81:R81" si="18">SUM(D82:D85)</f>
        <v>4.4499999999999993</v>
      </c>
      <c r="E81" s="14">
        <f t="shared" si="18"/>
        <v>3.33</v>
      </c>
      <c r="F81" s="14">
        <f t="shared" si="18"/>
        <v>46.46</v>
      </c>
      <c r="G81" s="14">
        <f t="shared" si="18"/>
        <v>233.63</v>
      </c>
      <c r="H81" s="14">
        <f t="shared" si="18"/>
        <v>4.2999999999999997E-2</v>
      </c>
      <c r="I81" s="14">
        <f t="shared" si="18"/>
        <v>3.4999999999999996E-2</v>
      </c>
      <c r="J81" s="14">
        <f t="shared" si="18"/>
        <v>0</v>
      </c>
      <c r="K81" s="102">
        <f t="shared" si="18"/>
        <v>0.02</v>
      </c>
      <c r="L81" s="102">
        <f t="shared" si="18"/>
        <v>0.29299999999999998</v>
      </c>
      <c r="M81" s="102">
        <f t="shared" si="18"/>
        <v>2.67</v>
      </c>
      <c r="N81" s="102">
        <f t="shared" si="18"/>
        <v>1E-3</v>
      </c>
      <c r="O81" s="102">
        <f t="shared" si="18"/>
        <v>31.181999999999999</v>
      </c>
      <c r="P81" s="102">
        <f t="shared" si="18"/>
        <v>8.9999999999999993E-3</v>
      </c>
      <c r="Q81" s="102">
        <f t="shared" si="18"/>
        <v>94.806999999999988</v>
      </c>
      <c r="R81" s="103">
        <f t="shared" si="18"/>
        <v>2.1999999999999999E-2</v>
      </c>
    </row>
    <row r="82" spans="1:18" ht="13.5" customHeight="1" x14ac:dyDescent="0.25">
      <c r="A82" s="1"/>
      <c r="B82" s="2" t="s">
        <v>29</v>
      </c>
      <c r="C82" s="110" t="s">
        <v>155</v>
      </c>
      <c r="D82" s="2">
        <v>0</v>
      </c>
      <c r="E82" s="2">
        <v>0</v>
      </c>
      <c r="F82" s="2">
        <v>0</v>
      </c>
      <c r="G82" s="2">
        <v>0</v>
      </c>
      <c r="H82" s="5">
        <v>4.2999999999999997E-2</v>
      </c>
      <c r="I82" s="5">
        <v>2.1999999999999999E-2</v>
      </c>
      <c r="J82" s="2">
        <v>0</v>
      </c>
      <c r="K82" s="120">
        <v>0</v>
      </c>
      <c r="L82" s="120">
        <v>0</v>
      </c>
      <c r="M82" s="117">
        <v>0</v>
      </c>
      <c r="N82" s="118">
        <v>0</v>
      </c>
      <c r="O82" s="118">
        <v>0</v>
      </c>
      <c r="P82" s="118">
        <v>0</v>
      </c>
      <c r="Q82" s="118">
        <v>0</v>
      </c>
      <c r="R82" s="119">
        <v>0</v>
      </c>
    </row>
    <row r="83" spans="1:18" x14ac:dyDescent="0.25">
      <c r="A83" s="1"/>
      <c r="B83" s="2" t="s">
        <v>156</v>
      </c>
      <c r="C83" s="110" t="s">
        <v>157</v>
      </c>
      <c r="D83" s="2">
        <v>4.3899999999999997</v>
      </c>
      <c r="E83" s="2">
        <v>0.63</v>
      </c>
      <c r="F83" s="2">
        <v>46.39</v>
      </c>
      <c r="G83" s="2">
        <v>208.77</v>
      </c>
      <c r="H83" s="5">
        <v>0</v>
      </c>
      <c r="I83" s="5">
        <v>8.0000000000000002E-3</v>
      </c>
      <c r="J83" s="2">
        <v>0</v>
      </c>
      <c r="K83" s="120">
        <v>0</v>
      </c>
      <c r="L83" s="120">
        <v>0.249</v>
      </c>
      <c r="M83" s="117">
        <v>1.62</v>
      </c>
      <c r="N83" s="118">
        <v>1E-3</v>
      </c>
      <c r="O83" s="118">
        <v>31.16</v>
      </c>
      <c r="P83" s="118">
        <v>8.9999999999999993E-3</v>
      </c>
      <c r="Q83" s="118">
        <v>93.49</v>
      </c>
      <c r="R83" s="119">
        <v>1.2999999999999999E-2</v>
      </c>
    </row>
    <row r="84" spans="1:18" x14ac:dyDescent="0.25">
      <c r="A84" s="1"/>
      <c r="B84" s="2" t="s">
        <v>32</v>
      </c>
      <c r="C84" s="110" t="s">
        <v>39</v>
      </c>
      <c r="D84" s="2">
        <v>0</v>
      </c>
      <c r="E84" s="2">
        <v>0</v>
      </c>
      <c r="F84" s="2">
        <v>0</v>
      </c>
      <c r="G84" s="2">
        <v>0</v>
      </c>
      <c r="H84" s="5">
        <v>0</v>
      </c>
      <c r="I84" s="5">
        <v>0</v>
      </c>
      <c r="J84" s="2">
        <v>0</v>
      </c>
      <c r="K84" s="120">
        <v>0</v>
      </c>
      <c r="L84" s="120">
        <v>0</v>
      </c>
      <c r="M84" s="117">
        <v>0</v>
      </c>
      <c r="N84" s="118">
        <v>0</v>
      </c>
      <c r="O84" s="118">
        <v>0</v>
      </c>
      <c r="P84" s="118">
        <v>0</v>
      </c>
      <c r="Q84" s="118">
        <v>0</v>
      </c>
      <c r="R84" s="119">
        <v>0</v>
      </c>
    </row>
    <row r="85" spans="1:18" x14ac:dyDescent="0.25">
      <c r="A85" s="1"/>
      <c r="B85" s="2" t="s">
        <v>40</v>
      </c>
      <c r="C85" s="110" t="s">
        <v>41</v>
      </c>
      <c r="D85" s="2">
        <v>0.06</v>
      </c>
      <c r="E85" s="2">
        <v>2.7</v>
      </c>
      <c r="F85" s="2">
        <v>7.0000000000000007E-2</v>
      </c>
      <c r="G85" s="2">
        <v>24.86</v>
      </c>
      <c r="H85" s="5">
        <v>0</v>
      </c>
      <c r="I85" s="5">
        <v>5.0000000000000001E-3</v>
      </c>
      <c r="J85" s="2">
        <v>0</v>
      </c>
      <c r="K85" s="120">
        <v>0.02</v>
      </c>
      <c r="L85" s="120">
        <v>4.3999999999999997E-2</v>
      </c>
      <c r="M85" s="117">
        <v>1.05</v>
      </c>
      <c r="N85" s="118">
        <v>0</v>
      </c>
      <c r="O85" s="118">
        <v>2.1999999999999999E-2</v>
      </c>
      <c r="P85" s="118">
        <v>0</v>
      </c>
      <c r="Q85" s="118">
        <v>1.3169999999999999</v>
      </c>
      <c r="R85" s="119">
        <v>8.9999999999999993E-3</v>
      </c>
    </row>
    <row r="86" spans="1:18" ht="15" x14ac:dyDescent="0.25">
      <c r="A86" s="23" t="s">
        <v>130</v>
      </c>
      <c r="B86" s="236" t="s">
        <v>131</v>
      </c>
      <c r="C86" s="31" t="s">
        <v>42</v>
      </c>
      <c r="D86" s="25">
        <f t="shared" ref="D86:R86" si="19">SUM(D87:D90)</f>
        <v>4.21</v>
      </c>
      <c r="E86" s="25">
        <f t="shared" si="19"/>
        <v>4.6100000000000003</v>
      </c>
      <c r="F86" s="25">
        <f t="shared" si="19"/>
        <v>17.07</v>
      </c>
      <c r="G86" s="25">
        <f t="shared" si="19"/>
        <v>125.56</v>
      </c>
      <c r="H86" s="25">
        <f t="shared" si="19"/>
        <v>1.2E-2</v>
      </c>
      <c r="I86" s="25">
        <f t="shared" si="19"/>
        <v>0.151</v>
      </c>
      <c r="J86" s="25">
        <f t="shared" si="19"/>
        <v>0</v>
      </c>
      <c r="K86" s="25">
        <f t="shared" si="19"/>
        <v>2.7E-2</v>
      </c>
      <c r="L86" s="25">
        <f t="shared" si="19"/>
        <v>7.0000000000000001E-3</v>
      </c>
      <c r="M86" s="25">
        <f t="shared" si="19"/>
        <v>32.504000000000005</v>
      </c>
      <c r="N86" s="25">
        <f t="shared" si="19"/>
        <v>1.0999999999999999E-2</v>
      </c>
      <c r="O86" s="25">
        <f t="shared" si="19"/>
        <v>26.545000000000002</v>
      </c>
      <c r="P86" s="25">
        <f t="shared" si="19"/>
        <v>2E-3</v>
      </c>
      <c r="Q86" s="25">
        <f t="shared" si="19"/>
        <v>124.53999999999999</v>
      </c>
      <c r="R86" s="26">
        <f t="shared" si="19"/>
        <v>0.76100000000000001</v>
      </c>
    </row>
    <row r="87" spans="1:18" ht="15" x14ac:dyDescent="0.25">
      <c r="A87" s="23"/>
      <c r="B87" s="241" t="s">
        <v>29</v>
      </c>
      <c r="C87" s="65" t="s">
        <v>132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9">
        <v>0</v>
      </c>
      <c r="O87" s="29">
        <v>0</v>
      </c>
      <c r="P87" s="29">
        <v>0</v>
      </c>
      <c r="Q87" s="29">
        <v>0</v>
      </c>
      <c r="R87" s="30">
        <v>0</v>
      </c>
    </row>
    <row r="88" spans="1:18" ht="15.75" customHeight="1" x14ac:dyDescent="0.25">
      <c r="A88" s="23"/>
      <c r="B88" s="241" t="s">
        <v>133</v>
      </c>
      <c r="C88" s="65" t="s">
        <v>134</v>
      </c>
      <c r="D88" s="28">
        <v>0.54</v>
      </c>
      <c r="E88" s="28">
        <v>0.33</v>
      </c>
      <c r="F88" s="28">
        <v>0.23</v>
      </c>
      <c r="G88" s="28">
        <v>6.42</v>
      </c>
      <c r="H88" s="28">
        <v>0</v>
      </c>
      <c r="I88" s="28">
        <v>4.0000000000000001E-3</v>
      </c>
      <c r="J88" s="28">
        <v>0</v>
      </c>
      <c r="K88" s="28">
        <v>0</v>
      </c>
      <c r="L88" s="28">
        <v>7.0000000000000001E-3</v>
      </c>
      <c r="M88" s="28">
        <v>2.84</v>
      </c>
      <c r="N88" s="29">
        <v>0</v>
      </c>
      <c r="O88" s="29">
        <v>9.4350000000000005</v>
      </c>
      <c r="P88" s="29">
        <v>0</v>
      </c>
      <c r="Q88" s="29">
        <v>14.54</v>
      </c>
      <c r="R88" s="30">
        <v>0.48799999999999999</v>
      </c>
    </row>
    <row r="89" spans="1:18" ht="30" x14ac:dyDescent="0.25">
      <c r="A89" s="23"/>
      <c r="B89" s="2" t="s">
        <v>72</v>
      </c>
      <c r="C89" s="65" t="s">
        <v>135</v>
      </c>
      <c r="D89" s="28">
        <v>3.67</v>
      </c>
      <c r="E89" s="28">
        <v>4.28</v>
      </c>
      <c r="F89" s="28">
        <v>5.74</v>
      </c>
      <c r="G89" s="28">
        <v>77</v>
      </c>
      <c r="H89" s="28">
        <v>1.2E-2</v>
      </c>
      <c r="I89" s="28">
        <v>0.14699999999999999</v>
      </c>
      <c r="J89" s="28">
        <v>0</v>
      </c>
      <c r="K89" s="28">
        <v>2.7E-2</v>
      </c>
      <c r="L89" s="28">
        <v>0</v>
      </c>
      <c r="M89" s="28">
        <v>29.33</v>
      </c>
      <c r="N89" s="29">
        <v>1.0999999999999999E-2</v>
      </c>
      <c r="O89" s="29">
        <v>17.11</v>
      </c>
      <c r="P89" s="29">
        <v>2E-3</v>
      </c>
      <c r="Q89" s="29">
        <v>110</v>
      </c>
      <c r="R89" s="30">
        <v>0.24</v>
      </c>
    </row>
    <row r="90" spans="1:18" ht="15" x14ac:dyDescent="0.25">
      <c r="A90" s="90"/>
      <c r="B90" s="241" t="s">
        <v>44</v>
      </c>
      <c r="C90" s="65" t="s">
        <v>74</v>
      </c>
      <c r="D90" s="28">
        <v>0</v>
      </c>
      <c r="E90" s="28">
        <v>0</v>
      </c>
      <c r="F90" s="28">
        <v>11.1</v>
      </c>
      <c r="G90" s="28">
        <v>42.14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0.33400000000000002</v>
      </c>
      <c r="N90" s="29">
        <v>0</v>
      </c>
      <c r="O90" s="29">
        <v>0</v>
      </c>
      <c r="P90" s="29">
        <v>0</v>
      </c>
      <c r="Q90" s="29">
        <v>0</v>
      </c>
      <c r="R90" s="30">
        <v>3.3000000000000002E-2</v>
      </c>
    </row>
    <row r="91" spans="1:18" ht="15" x14ac:dyDescent="0.25">
      <c r="A91" s="47">
        <v>11</v>
      </c>
      <c r="B91" s="243" t="s">
        <v>181</v>
      </c>
      <c r="C91" s="84">
        <v>30</v>
      </c>
      <c r="D91" s="184">
        <f t="shared" ref="D91:R91" si="20">SUM(D92)</f>
        <v>1.98</v>
      </c>
      <c r="E91" s="184">
        <f t="shared" si="20"/>
        <v>0.36</v>
      </c>
      <c r="F91" s="184">
        <f t="shared" si="20"/>
        <v>10.8</v>
      </c>
      <c r="G91" s="184">
        <f t="shared" si="20"/>
        <v>54.3</v>
      </c>
      <c r="H91" s="184">
        <f t="shared" si="20"/>
        <v>5.3999999999999999E-2</v>
      </c>
      <c r="I91" s="184">
        <f t="shared" si="20"/>
        <v>2.4E-2</v>
      </c>
      <c r="J91" s="184">
        <f t="shared" si="20"/>
        <v>0</v>
      </c>
      <c r="K91" s="185">
        <f t="shared" si="20"/>
        <v>0</v>
      </c>
      <c r="L91" s="185">
        <f t="shared" si="20"/>
        <v>0</v>
      </c>
      <c r="M91" s="185">
        <f t="shared" si="20"/>
        <v>0</v>
      </c>
      <c r="N91" s="185">
        <f t="shared" si="20"/>
        <v>0</v>
      </c>
      <c r="O91" s="185">
        <f t="shared" si="20"/>
        <v>0</v>
      </c>
      <c r="P91" s="185">
        <f t="shared" si="20"/>
        <v>0</v>
      </c>
      <c r="Q91" s="185">
        <f t="shared" si="20"/>
        <v>0</v>
      </c>
      <c r="R91" s="186">
        <f t="shared" si="20"/>
        <v>0</v>
      </c>
    </row>
    <row r="92" spans="1:18" thickBot="1" x14ac:dyDescent="0.3">
      <c r="A92" s="47"/>
      <c r="B92" s="60" t="s">
        <v>182</v>
      </c>
      <c r="C92" s="55" t="s">
        <v>48</v>
      </c>
      <c r="D92" s="187">
        <v>1.98</v>
      </c>
      <c r="E92" s="187">
        <v>0.36</v>
      </c>
      <c r="F92" s="187">
        <v>10.8</v>
      </c>
      <c r="G92" s="187">
        <v>54.3</v>
      </c>
      <c r="H92" s="187">
        <v>5.3999999999999999E-2</v>
      </c>
      <c r="I92" s="187">
        <v>2.4E-2</v>
      </c>
      <c r="J92" s="187">
        <v>0</v>
      </c>
      <c r="K92" s="188">
        <v>0</v>
      </c>
      <c r="L92" s="188">
        <v>0</v>
      </c>
      <c r="M92" s="188">
        <v>0</v>
      </c>
      <c r="N92" s="188">
        <v>0</v>
      </c>
      <c r="O92" s="188">
        <v>0</v>
      </c>
      <c r="P92" s="188">
        <v>0</v>
      </c>
      <c r="Q92" s="188">
        <v>0</v>
      </c>
      <c r="R92" s="189">
        <v>0</v>
      </c>
    </row>
    <row r="93" spans="1:18" thickBot="1" x14ac:dyDescent="0.3">
      <c r="A93" s="267" t="s">
        <v>49</v>
      </c>
      <c r="B93" s="268"/>
      <c r="C93" s="269"/>
      <c r="D93" s="149">
        <f t="shared" ref="D93:R93" si="21">SUM(D69,D75,D81,D86,D91,)</f>
        <v>27.314</v>
      </c>
      <c r="E93" s="149">
        <f t="shared" si="21"/>
        <v>16.922000000000001</v>
      </c>
      <c r="F93" s="149">
        <f t="shared" si="21"/>
        <v>90.797999999999988</v>
      </c>
      <c r="G93" s="149">
        <f t="shared" si="21"/>
        <v>624.49699999999996</v>
      </c>
      <c r="H93" s="149">
        <f t="shared" si="21"/>
        <v>0.23199999999999998</v>
      </c>
      <c r="I93" s="149">
        <f t="shared" si="21"/>
        <v>0.30200000000000005</v>
      </c>
      <c r="J93" s="149">
        <f t="shared" si="21"/>
        <v>12.856999999999999</v>
      </c>
      <c r="K93" s="149">
        <f t="shared" si="21"/>
        <v>0.47400000000000009</v>
      </c>
      <c r="L93" s="149">
        <f t="shared" si="21"/>
        <v>1.899</v>
      </c>
      <c r="M93" s="149">
        <f t="shared" si="21"/>
        <v>89.978000000000009</v>
      </c>
      <c r="N93" s="149">
        <f t="shared" si="21"/>
        <v>0.13</v>
      </c>
      <c r="O93" s="149">
        <f t="shared" si="21"/>
        <v>109.056</v>
      </c>
      <c r="P93" s="149">
        <f t="shared" si="21"/>
        <v>3.2000000000000001E-2</v>
      </c>
      <c r="Q93" s="149">
        <f t="shared" si="21"/>
        <v>454.66199999999992</v>
      </c>
      <c r="R93" s="149">
        <f t="shared" si="21"/>
        <v>4.6639999999999988</v>
      </c>
    </row>
    <row r="94" spans="1:18" ht="16.5" customHeight="1" x14ac:dyDescent="0.25">
      <c r="A94" s="161"/>
      <c r="B94" s="112"/>
      <c r="C94" s="162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</row>
    <row r="95" spans="1:18" ht="15" customHeight="1" x14ac:dyDescent="0.25">
      <c r="A95" s="161"/>
      <c r="B95" s="112"/>
      <c r="C95" s="162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</row>
    <row r="96" spans="1:18" x14ac:dyDescent="0.25">
      <c r="A96" s="161"/>
      <c r="B96" s="112"/>
      <c r="C96" s="162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</row>
    <row r="97" spans="1:18" ht="16.5" thickBot="1" x14ac:dyDescent="0.3">
      <c r="A97" s="279" t="s">
        <v>104</v>
      </c>
      <c r="B97" s="279"/>
      <c r="C97" s="279"/>
      <c r="D97" s="279"/>
      <c r="E97" s="279"/>
      <c r="F97" s="279"/>
      <c r="G97" s="279"/>
      <c r="H97" s="279"/>
      <c r="I97" s="279"/>
      <c r="J97" s="279"/>
      <c r="K97" s="279"/>
      <c r="L97" s="279"/>
      <c r="M97" s="279"/>
      <c r="N97" s="279"/>
      <c r="O97" s="279"/>
      <c r="P97" s="279"/>
      <c r="Q97" s="279"/>
      <c r="R97" s="279"/>
    </row>
    <row r="98" spans="1:18" x14ac:dyDescent="0.25">
      <c r="A98" s="272" t="s">
        <v>1</v>
      </c>
      <c r="B98" s="274" t="s">
        <v>2</v>
      </c>
      <c r="C98" s="280" t="s">
        <v>3</v>
      </c>
      <c r="D98" s="255" t="s">
        <v>4</v>
      </c>
      <c r="E98" s="256"/>
      <c r="F98" s="257"/>
      <c r="G98" s="276" t="s">
        <v>5</v>
      </c>
      <c r="H98" s="255" t="s">
        <v>6</v>
      </c>
      <c r="I98" s="256"/>
      <c r="J98" s="256"/>
      <c r="K98" s="256"/>
      <c r="L98" s="257"/>
      <c r="M98" s="254" t="s">
        <v>7</v>
      </c>
      <c r="N98" s="255"/>
      <c r="O98" s="255"/>
      <c r="P98" s="255"/>
      <c r="Q98" s="255"/>
      <c r="R98" s="278"/>
    </row>
    <row r="99" spans="1:18" ht="32.25" thickBot="1" x14ac:dyDescent="0.3">
      <c r="A99" s="300"/>
      <c r="B99" s="301"/>
      <c r="C99" s="302"/>
      <c r="D99" s="133" t="s">
        <v>8</v>
      </c>
      <c r="E99" s="133" t="s">
        <v>9</v>
      </c>
      <c r="F99" s="133" t="s">
        <v>10</v>
      </c>
      <c r="G99" s="303"/>
      <c r="H99" s="133" t="s">
        <v>11</v>
      </c>
      <c r="I99" s="133" t="s">
        <v>12</v>
      </c>
      <c r="J99" s="133" t="s">
        <v>13</v>
      </c>
      <c r="K99" s="133" t="s">
        <v>81</v>
      </c>
      <c r="L99" s="133" t="s">
        <v>14</v>
      </c>
      <c r="M99" s="134" t="s">
        <v>15</v>
      </c>
      <c r="N99" s="212" t="s">
        <v>16</v>
      </c>
      <c r="O99" s="212" t="s">
        <v>17</v>
      </c>
      <c r="P99" s="212" t="s">
        <v>18</v>
      </c>
      <c r="Q99" s="212" t="s">
        <v>19</v>
      </c>
      <c r="R99" s="213" t="s">
        <v>20</v>
      </c>
    </row>
    <row r="100" spans="1:18" s="203" customFormat="1" ht="43.5" x14ac:dyDescent="0.25">
      <c r="A100" s="214">
        <v>20</v>
      </c>
      <c r="B100" s="247" t="s">
        <v>191</v>
      </c>
      <c r="C100" s="116" t="s">
        <v>27</v>
      </c>
      <c r="D100" s="116">
        <f t="shared" ref="D100:R100" si="22">SUM(D101:D104)</f>
        <v>4.08</v>
      </c>
      <c r="E100" s="116">
        <f t="shared" si="22"/>
        <v>7.0200000000000005</v>
      </c>
      <c r="F100" s="116">
        <f t="shared" si="22"/>
        <v>18.18</v>
      </c>
      <c r="G100" s="116">
        <f t="shared" si="22"/>
        <v>149.01999999999998</v>
      </c>
      <c r="H100" s="116">
        <f t="shared" si="22"/>
        <v>5.6000000000000001E-2</v>
      </c>
      <c r="I100" s="116">
        <f t="shared" si="22"/>
        <v>3.6000000000000004E-2</v>
      </c>
      <c r="J100" s="116">
        <f t="shared" si="22"/>
        <v>21.68</v>
      </c>
      <c r="K100" s="116">
        <f t="shared" si="22"/>
        <v>0.106</v>
      </c>
      <c r="L100" s="116">
        <f t="shared" si="22"/>
        <v>1.2390000000000001</v>
      </c>
      <c r="M100" s="116">
        <f t="shared" si="22"/>
        <v>16.41</v>
      </c>
      <c r="N100" s="116">
        <f t="shared" si="22"/>
        <v>2E-3</v>
      </c>
      <c r="O100" s="116">
        <f t="shared" si="22"/>
        <v>2.532</v>
      </c>
      <c r="P100" s="116">
        <f t="shared" si="22"/>
        <v>0</v>
      </c>
      <c r="Q100" s="116">
        <f t="shared" si="22"/>
        <v>30.544</v>
      </c>
      <c r="R100" s="116">
        <f t="shared" si="22"/>
        <v>0.85399999999999998</v>
      </c>
    </row>
    <row r="101" spans="1:18" s="203" customFormat="1" ht="15" x14ac:dyDescent="0.25">
      <c r="A101" s="155"/>
      <c r="B101" s="241" t="s">
        <v>163</v>
      </c>
      <c r="C101" s="33" t="s">
        <v>193</v>
      </c>
      <c r="D101" s="37">
        <v>0.24</v>
      </c>
      <c r="E101" s="37">
        <v>0.03</v>
      </c>
      <c r="F101" s="37">
        <v>1.38</v>
      </c>
      <c r="G101" s="37">
        <v>6.89</v>
      </c>
      <c r="H101" s="37">
        <v>8.0000000000000002E-3</v>
      </c>
      <c r="I101" s="37">
        <v>4.0000000000000001E-3</v>
      </c>
      <c r="J101" s="37">
        <v>1.68</v>
      </c>
      <c r="K101" s="37">
        <v>0</v>
      </c>
      <c r="L101" s="37">
        <v>3.4000000000000002E-2</v>
      </c>
      <c r="M101" s="37">
        <v>5.21</v>
      </c>
      <c r="N101" s="37">
        <v>0</v>
      </c>
      <c r="O101" s="37">
        <v>2.532</v>
      </c>
      <c r="P101" s="37">
        <v>0</v>
      </c>
      <c r="Q101" s="37">
        <v>9.7439999999999998</v>
      </c>
      <c r="R101" s="157">
        <v>0.13400000000000001</v>
      </c>
    </row>
    <row r="102" spans="1:18" s="203" customFormat="1" ht="15" x14ac:dyDescent="0.25">
      <c r="A102" s="155"/>
      <c r="B102" s="241" t="s">
        <v>151</v>
      </c>
      <c r="C102" s="33" t="s">
        <v>176</v>
      </c>
      <c r="D102" s="37">
        <v>0</v>
      </c>
      <c r="E102" s="37">
        <v>6.99</v>
      </c>
      <c r="F102" s="37">
        <v>0</v>
      </c>
      <c r="G102" s="37">
        <v>62.93</v>
      </c>
      <c r="H102" s="37">
        <v>0</v>
      </c>
      <c r="I102" s="37">
        <v>0</v>
      </c>
      <c r="J102" s="37">
        <v>0</v>
      </c>
      <c r="K102" s="37">
        <v>0</v>
      </c>
      <c r="L102" s="37">
        <v>0.64500000000000002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</row>
    <row r="103" spans="1:18" s="203" customFormat="1" ht="15" x14ac:dyDescent="0.25">
      <c r="A103" s="155"/>
      <c r="B103" s="241" t="s">
        <v>92</v>
      </c>
      <c r="C103" s="33" t="s">
        <v>177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</row>
    <row r="104" spans="1:18" s="203" customFormat="1" ht="15" x14ac:dyDescent="0.25">
      <c r="A104" s="155"/>
      <c r="B104" s="241" t="s">
        <v>190</v>
      </c>
      <c r="C104" s="33" t="s">
        <v>192</v>
      </c>
      <c r="D104" s="37">
        <v>3.84</v>
      </c>
      <c r="E104" s="37">
        <v>0</v>
      </c>
      <c r="F104" s="37">
        <v>16.8</v>
      </c>
      <c r="G104" s="37">
        <v>79.2</v>
      </c>
      <c r="H104" s="37">
        <v>4.8000000000000001E-2</v>
      </c>
      <c r="I104" s="37">
        <v>3.2000000000000001E-2</v>
      </c>
      <c r="J104" s="37">
        <v>20</v>
      </c>
      <c r="K104" s="37">
        <v>0.106</v>
      </c>
      <c r="L104" s="37">
        <v>0.56000000000000005</v>
      </c>
      <c r="M104" s="37">
        <v>11.2</v>
      </c>
      <c r="N104" s="37">
        <v>2E-3</v>
      </c>
      <c r="O104" s="37">
        <v>0</v>
      </c>
      <c r="P104" s="37">
        <v>0</v>
      </c>
      <c r="Q104" s="37">
        <v>20.8</v>
      </c>
      <c r="R104" s="157">
        <v>0.72</v>
      </c>
    </row>
    <row r="105" spans="1:18" ht="29.25" x14ac:dyDescent="0.25">
      <c r="A105" s="1">
        <v>308</v>
      </c>
      <c r="B105" s="236" t="s">
        <v>234</v>
      </c>
      <c r="C105" s="17">
        <v>100</v>
      </c>
      <c r="D105" s="88">
        <f t="shared" ref="D105:R105" si="23">SUM(D106:D109)</f>
        <v>14.9</v>
      </c>
      <c r="E105" s="88">
        <f t="shared" si="23"/>
        <v>13.76</v>
      </c>
      <c r="F105" s="88">
        <f t="shared" si="23"/>
        <v>9.06</v>
      </c>
      <c r="G105" s="88">
        <f t="shared" si="23"/>
        <v>219.58</v>
      </c>
      <c r="H105" s="88">
        <f t="shared" si="23"/>
        <v>8.199999999999999E-2</v>
      </c>
      <c r="I105" s="88">
        <f t="shared" si="23"/>
        <v>0.121</v>
      </c>
      <c r="J105" s="88">
        <f t="shared" si="23"/>
        <v>1.3280000000000001</v>
      </c>
      <c r="K105" s="88">
        <f t="shared" si="23"/>
        <v>5.2999999999999999E-2</v>
      </c>
      <c r="L105" s="88">
        <f t="shared" si="23"/>
        <v>0.61299999999999999</v>
      </c>
      <c r="M105" s="88">
        <f t="shared" si="23"/>
        <v>16.100000000000001</v>
      </c>
      <c r="N105" s="88">
        <f t="shared" si="23"/>
        <v>4.0000000000000001E-3</v>
      </c>
      <c r="O105" s="88">
        <f t="shared" si="23"/>
        <v>19.46</v>
      </c>
      <c r="P105" s="88">
        <f t="shared" si="23"/>
        <v>9.9999999999999985E-3</v>
      </c>
      <c r="Q105" s="88">
        <f t="shared" si="23"/>
        <v>59.08</v>
      </c>
      <c r="R105" s="89">
        <f t="shared" si="23"/>
        <v>1.5549999999999999</v>
      </c>
    </row>
    <row r="106" spans="1:18" x14ac:dyDescent="0.25">
      <c r="A106" s="1"/>
      <c r="B106" s="241" t="s">
        <v>29</v>
      </c>
      <c r="C106" s="33" t="s">
        <v>237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</row>
    <row r="107" spans="1:18" x14ac:dyDescent="0.25">
      <c r="A107" s="1"/>
      <c r="B107" s="241" t="s">
        <v>28</v>
      </c>
      <c r="C107" s="33" t="s">
        <v>236</v>
      </c>
      <c r="D107" s="27">
        <v>13.42</v>
      </c>
      <c r="E107" s="27">
        <v>13.57</v>
      </c>
      <c r="F107" s="27">
        <v>0</v>
      </c>
      <c r="G107" s="27">
        <v>175.52</v>
      </c>
      <c r="H107" s="11">
        <v>5.1999999999999998E-2</v>
      </c>
      <c r="I107" s="11">
        <v>0.11</v>
      </c>
      <c r="J107" s="27">
        <v>1.3280000000000001</v>
      </c>
      <c r="K107" s="11">
        <v>5.2999999999999999E-2</v>
      </c>
      <c r="L107" s="11">
        <v>0.36899999999999999</v>
      </c>
      <c r="M107" s="11">
        <v>11.8</v>
      </c>
      <c r="N107" s="57">
        <v>4.0000000000000001E-3</v>
      </c>
      <c r="O107" s="57">
        <v>13.27</v>
      </c>
      <c r="P107" s="57">
        <v>8.9999999999999993E-3</v>
      </c>
      <c r="Q107" s="57">
        <v>42.77</v>
      </c>
      <c r="R107" s="12">
        <v>1.18</v>
      </c>
    </row>
    <row r="108" spans="1:18" ht="30" x14ac:dyDescent="0.25">
      <c r="A108" s="1"/>
      <c r="B108" s="241" t="s">
        <v>145</v>
      </c>
      <c r="C108" s="33" t="s">
        <v>235</v>
      </c>
      <c r="D108" s="251">
        <v>1.48</v>
      </c>
      <c r="E108" s="251">
        <v>0.19</v>
      </c>
      <c r="F108" s="251">
        <v>9.06</v>
      </c>
      <c r="G108" s="251">
        <v>44.06</v>
      </c>
      <c r="H108" s="11">
        <v>0.03</v>
      </c>
      <c r="I108" s="11">
        <v>1.0999999999999999E-2</v>
      </c>
      <c r="J108" s="251">
        <v>0</v>
      </c>
      <c r="K108" s="11">
        <v>0</v>
      </c>
      <c r="L108" s="11">
        <v>0.24399999999999999</v>
      </c>
      <c r="M108" s="11">
        <v>4.3</v>
      </c>
      <c r="N108" s="57">
        <v>0</v>
      </c>
      <c r="O108" s="57">
        <v>6.19</v>
      </c>
      <c r="P108" s="57">
        <v>1E-3</v>
      </c>
      <c r="Q108" s="57">
        <v>16.309999999999999</v>
      </c>
      <c r="R108" s="12">
        <v>0.375</v>
      </c>
    </row>
    <row r="109" spans="1:18" x14ac:dyDescent="0.25">
      <c r="A109" s="1"/>
      <c r="B109" s="55" t="s">
        <v>32</v>
      </c>
      <c r="C109" s="232" t="s">
        <v>223</v>
      </c>
      <c r="D109" s="2">
        <v>0</v>
      </c>
      <c r="E109" s="2">
        <v>0</v>
      </c>
      <c r="F109" s="2">
        <v>0</v>
      </c>
      <c r="G109" s="2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57">
        <v>0</v>
      </c>
      <c r="O109" s="57">
        <v>0</v>
      </c>
      <c r="P109" s="57">
        <v>0</v>
      </c>
      <c r="Q109" s="57">
        <v>0</v>
      </c>
      <c r="R109" s="12">
        <v>0</v>
      </c>
    </row>
    <row r="110" spans="1:18" ht="28.5" x14ac:dyDescent="0.25">
      <c r="A110" s="47">
        <v>204</v>
      </c>
      <c r="B110" s="243" t="s">
        <v>116</v>
      </c>
      <c r="C110" s="84">
        <v>180</v>
      </c>
      <c r="D110" s="85">
        <f t="shared" ref="D110:R110" si="24">SUM(D111:D114)</f>
        <v>6.04</v>
      </c>
      <c r="E110" s="85">
        <f t="shared" si="24"/>
        <v>7.915</v>
      </c>
      <c r="F110" s="85">
        <f t="shared" si="24"/>
        <v>48.802</v>
      </c>
      <c r="G110" s="85">
        <f t="shared" si="24"/>
        <v>281.10000000000002</v>
      </c>
      <c r="H110" s="85">
        <f t="shared" si="24"/>
        <v>1E-3</v>
      </c>
      <c r="I110" s="85">
        <f t="shared" si="24"/>
        <v>0.01</v>
      </c>
      <c r="J110" s="85">
        <f t="shared" si="24"/>
        <v>0</v>
      </c>
      <c r="K110" s="85">
        <f t="shared" si="24"/>
        <v>2.8000000000000001E-2</v>
      </c>
      <c r="L110" s="85">
        <f t="shared" si="24"/>
        <v>6.3E-2</v>
      </c>
      <c r="M110" s="85">
        <f t="shared" si="24"/>
        <v>1.512</v>
      </c>
      <c r="N110" s="85">
        <f t="shared" si="24"/>
        <v>0</v>
      </c>
      <c r="O110" s="85">
        <f t="shared" si="24"/>
        <v>3.1E-2</v>
      </c>
      <c r="P110" s="85">
        <f t="shared" si="24"/>
        <v>0</v>
      </c>
      <c r="Q110" s="85">
        <f t="shared" si="24"/>
        <v>1.89</v>
      </c>
      <c r="R110" s="86">
        <f t="shared" si="24"/>
        <v>1.2999999999999999E-2</v>
      </c>
    </row>
    <row r="111" spans="1:18" ht="15" x14ac:dyDescent="0.25">
      <c r="A111" s="87"/>
      <c r="B111" s="60" t="s">
        <v>40</v>
      </c>
      <c r="C111" s="55" t="s">
        <v>117</v>
      </c>
      <c r="D111" s="60">
        <v>4.57</v>
      </c>
      <c r="E111" s="60">
        <v>5.0000000000000001E-3</v>
      </c>
      <c r="F111" s="60">
        <v>8.2000000000000003E-2</v>
      </c>
      <c r="G111" s="60">
        <v>41.7</v>
      </c>
      <c r="H111" s="60">
        <v>1E-3</v>
      </c>
      <c r="I111" s="60">
        <v>0.01</v>
      </c>
      <c r="J111" s="60">
        <v>0</v>
      </c>
      <c r="K111" s="60">
        <v>2.8000000000000001E-2</v>
      </c>
      <c r="L111" s="60">
        <v>6.3E-2</v>
      </c>
      <c r="M111" s="60">
        <v>1.512</v>
      </c>
      <c r="N111" s="76">
        <v>0</v>
      </c>
      <c r="O111" s="76">
        <v>3.1E-2</v>
      </c>
      <c r="P111" s="76">
        <v>0</v>
      </c>
      <c r="Q111" s="76">
        <v>1.89</v>
      </c>
      <c r="R111" s="77">
        <v>1.2999999999999999E-2</v>
      </c>
    </row>
    <row r="112" spans="1:18" ht="15" x14ac:dyDescent="0.25">
      <c r="A112" s="47"/>
      <c r="B112" s="60" t="s">
        <v>29</v>
      </c>
      <c r="C112" s="55" t="s">
        <v>118</v>
      </c>
      <c r="D112" s="60">
        <v>0</v>
      </c>
      <c r="E112" s="60">
        <v>0</v>
      </c>
      <c r="F112" s="60">
        <v>0</v>
      </c>
      <c r="G112" s="60">
        <v>0</v>
      </c>
      <c r="H112" s="60">
        <v>0</v>
      </c>
      <c r="I112" s="60">
        <v>0</v>
      </c>
      <c r="J112" s="60">
        <v>0</v>
      </c>
      <c r="K112" s="60">
        <v>0</v>
      </c>
      <c r="L112" s="60">
        <v>0</v>
      </c>
      <c r="M112" s="60">
        <v>0</v>
      </c>
      <c r="N112" s="76">
        <v>0</v>
      </c>
      <c r="O112" s="76">
        <v>0</v>
      </c>
      <c r="P112" s="76">
        <v>0</v>
      </c>
      <c r="Q112" s="76">
        <v>0</v>
      </c>
      <c r="R112" s="77">
        <v>0</v>
      </c>
    </row>
    <row r="113" spans="1:18" ht="15" x14ac:dyDescent="0.25">
      <c r="A113" s="47"/>
      <c r="B113" s="60" t="s">
        <v>32</v>
      </c>
      <c r="C113" s="55" t="s">
        <v>119</v>
      </c>
      <c r="D113" s="60">
        <v>0</v>
      </c>
      <c r="E113" s="60">
        <v>0</v>
      </c>
      <c r="F113" s="60">
        <v>0</v>
      </c>
      <c r="G113" s="60">
        <v>0</v>
      </c>
      <c r="H113" s="60">
        <v>0</v>
      </c>
      <c r="I113" s="60">
        <v>0</v>
      </c>
      <c r="J113" s="60">
        <v>0</v>
      </c>
      <c r="K113" s="60">
        <v>0</v>
      </c>
      <c r="L113" s="60">
        <v>0</v>
      </c>
      <c r="M113" s="60">
        <v>0</v>
      </c>
      <c r="N113" s="76">
        <v>0</v>
      </c>
      <c r="O113" s="76">
        <v>0</v>
      </c>
      <c r="P113" s="76">
        <v>0</v>
      </c>
      <c r="Q113" s="76">
        <v>0</v>
      </c>
      <c r="R113" s="77">
        <v>0</v>
      </c>
    </row>
    <row r="114" spans="1:18" ht="30" x14ac:dyDescent="0.25">
      <c r="A114" s="87"/>
      <c r="B114" s="60" t="s">
        <v>120</v>
      </c>
      <c r="C114" s="55" t="s">
        <v>65</v>
      </c>
      <c r="D114" s="60">
        <v>1.47</v>
      </c>
      <c r="E114" s="60">
        <v>7.91</v>
      </c>
      <c r="F114" s="60">
        <v>48.72</v>
      </c>
      <c r="G114" s="60">
        <v>239.4</v>
      </c>
      <c r="H114" s="60">
        <v>0</v>
      </c>
      <c r="I114" s="60">
        <v>0</v>
      </c>
      <c r="J114" s="60">
        <v>0</v>
      </c>
      <c r="K114" s="60">
        <v>0</v>
      </c>
      <c r="L114" s="60">
        <v>0</v>
      </c>
      <c r="M114" s="60">
        <v>0</v>
      </c>
      <c r="N114" s="76">
        <v>0</v>
      </c>
      <c r="O114" s="76">
        <v>0</v>
      </c>
      <c r="P114" s="76">
        <v>0</v>
      </c>
      <c r="Q114" s="76">
        <v>0</v>
      </c>
      <c r="R114" s="77">
        <v>0</v>
      </c>
    </row>
    <row r="115" spans="1:18" ht="15" x14ac:dyDescent="0.25">
      <c r="A115" s="47">
        <v>494</v>
      </c>
      <c r="B115" s="243" t="s">
        <v>194</v>
      </c>
      <c r="C115" s="84">
        <v>200</v>
      </c>
      <c r="D115" s="185">
        <f t="shared" ref="D115:R115" si="25">SUM(D116:D119)</f>
        <v>0.36</v>
      </c>
      <c r="E115" s="185">
        <f t="shared" si="25"/>
        <v>0.21099999999999999</v>
      </c>
      <c r="F115" s="185">
        <f t="shared" si="25"/>
        <v>18.61</v>
      </c>
      <c r="G115" s="185">
        <f t="shared" si="25"/>
        <v>79.25</v>
      </c>
      <c r="H115" s="185">
        <f t="shared" si="25"/>
        <v>1.3000000000000001E-2</v>
      </c>
      <c r="I115" s="185">
        <f t="shared" si="25"/>
        <v>1.8000000000000002E-2</v>
      </c>
      <c r="J115" s="185">
        <f t="shared" si="25"/>
        <v>66.099999999999994</v>
      </c>
      <c r="K115" s="185">
        <f t="shared" si="25"/>
        <v>0</v>
      </c>
      <c r="L115" s="185">
        <f t="shared" si="25"/>
        <v>1.4E-2</v>
      </c>
      <c r="M115" s="185">
        <f t="shared" si="25"/>
        <v>9.82</v>
      </c>
      <c r="N115" s="185">
        <f t="shared" si="25"/>
        <v>0</v>
      </c>
      <c r="O115" s="185">
        <f t="shared" si="25"/>
        <v>5.24</v>
      </c>
      <c r="P115" s="185">
        <f t="shared" si="25"/>
        <v>0</v>
      </c>
      <c r="Q115" s="185">
        <f t="shared" si="25"/>
        <v>9.7800000000000011</v>
      </c>
      <c r="R115" s="186">
        <f t="shared" si="25"/>
        <v>0.92500000000000004</v>
      </c>
    </row>
    <row r="116" spans="1:18" ht="15" x14ac:dyDescent="0.25">
      <c r="A116" s="216"/>
      <c r="B116" s="60" t="s">
        <v>101</v>
      </c>
      <c r="C116" s="55" t="s">
        <v>195</v>
      </c>
      <c r="D116" s="181">
        <v>0</v>
      </c>
      <c r="E116" s="181">
        <v>0</v>
      </c>
      <c r="F116" s="181">
        <v>0</v>
      </c>
      <c r="G116" s="181">
        <v>0</v>
      </c>
      <c r="H116" s="181">
        <v>0</v>
      </c>
      <c r="I116" s="181">
        <v>0</v>
      </c>
      <c r="J116" s="181">
        <v>0</v>
      </c>
      <c r="K116" s="181">
        <v>0</v>
      </c>
      <c r="L116" s="181">
        <v>0</v>
      </c>
      <c r="M116" s="181">
        <v>0</v>
      </c>
      <c r="N116" s="181">
        <v>0</v>
      </c>
      <c r="O116" s="181">
        <v>0</v>
      </c>
      <c r="P116" s="181">
        <v>0</v>
      </c>
      <c r="Q116" s="181">
        <v>0</v>
      </c>
      <c r="R116" s="183">
        <v>0</v>
      </c>
    </row>
    <row r="117" spans="1:18" ht="15" x14ac:dyDescent="0.25">
      <c r="A117" s="216"/>
      <c r="B117" s="60" t="s">
        <v>66</v>
      </c>
      <c r="C117" s="55" t="s">
        <v>69</v>
      </c>
      <c r="D117" s="181">
        <v>0</v>
      </c>
      <c r="E117" s="181">
        <v>0</v>
      </c>
      <c r="F117" s="181">
        <v>14.97</v>
      </c>
      <c r="G117" s="181">
        <v>59.85</v>
      </c>
      <c r="H117" s="181">
        <v>0</v>
      </c>
      <c r="I117" s="181">
        <v>0</v>
      </c>
      <c r="J117" s="181">
        <v>0</v>
      </c>
      <c r="K117" s="181">
        <v>0</v>
      </c>
      <c r="L117" s="181">
        <v>0</v>
      </c>
      <c r="M117" s="181">
        <v>0.45</v>
      </c>
      <c r="N117" s="181">
        <v>0</v>
      </c>
      <c r="O117" s="181">
        <v>0</v>
      </c>
      <c r="P117" s="181">
        <v>0</v>
      </c>
      <c r="Q117" s="181">
        <v>0</v>
      </c>
      <c r="R117" s="183">
        <v>4.4999999999999998E-2</v>
      </c>
    </row>
    <row r="118" spans="1:18" ht="15" x14ac:dyDescent="0.25">
      <c r="A118" s="216"/>
      <c r="B118" s="60" t="s">
        <v>196</v>
      </c>
      <c r="C118" s="217" t="s">
        <v>115</v>
      </c>
      <c r="D118" s="181">
        <v>0.2</v>
      </c>
      <c r="E118" s="181">
        <v>5.0999999999999997E-2</v>
      </c>
      <c r="F118" s="181">
        <v>0.04</v>
      </c>
      <c r="G118" s="181">
        <v>1.4</v>
      </c>
      <c r="H118" s="181">
        <v>1E-3</v>
      </c>
      <c r="I118" s="181">
        <v>0.01</v>
      </c>
      <c r="J118" s="181">
        <v>0.1</v>
      </c>
      <c r="K118" s="2">
        <v>0</v>
      </c>
      <c r="L118" s="2">
        <v>0</v>
      </c>
      <c r="M118" s="120">
        <v>2.97</v>
      </c>
      <c r="N118" s="124">
        <v>0</v>
      </c>
      <c r="O118" s="74">
        <v>4.4000000000000004</v>
      </c>
      <c r="P118" s="124">
        <v>0</v>
      </c>
      <c r="Q118" s="74">
        <v>8.24</v>
      </c>
      <c r="R118" s="77">
        <v>0</v>
      </c>
    </row>
    <row r="119" spans="1:18" ht="15" x14ac:dyDescent="0.25">
      <c r="A119" s="216"/>
      <c r="B119" s="60" t="s">
        <v>197</v>
      </c>
      <c r="C119" s="217" t="s">
        <v>198</v>
      </c>
      <c r="D119" s="181">
        <v>0.16</v>
      </c>
      <c r="E119" s="181">
        <v>0.16</v>
      </c>
      <c r="F119" s="181">
        <v>3.6</v>
      </c>
      <c r="G119" s="181">
        <v>18</v>
      </c>
      <c r="H119" s="181">
        <v>1.2E-2</v>
      </c>
      <c r="I119" s="181">
        <v>8.0000000000000002E-3</v>
      </c>
      <c r="J119" s="181">
        <v>66</v>
      </c>
      <c r="K119" s="181">
        <v>0</v>
      </c>
      <c r="L119" s="181">
        <v>1.4E-2</v>
      </c>
      <c r="M119" s="181">
        <v>6.4</v>
      </c>
      <c r="N119" s="182">
        <v>0</v>
      </c>
      <c r="O119" s="182">
        <v>0.84</v>
      </c>
      <c r="P119" s="182">
        <v>0</v>
      </c>
      <c r="Q119" s="182">
        <v>1.54</v>
      </c>
      <c r="R119" s="183">
        <v>0.88</v>
      </c>
    </row>
    <row r="120" spans="1:18" ht="15" x14ac:dyDescent="0.25">
      <c r="A120" s="47">
        <v>11</v>
      </c>
      <c r="B120" s="243" t="s">
        <v>181</v>
      </c>
      <c r="C120" s="84">
        <v>30</v>
      </c>
      <c r="D120" s="184">
        <f t="shared" ref="D120:R120" si="26">SUM(D121)</f>
        <v>1.98</v>
      </c>
      <c r="E120" s="184">
        <f t="shared" si="26"/>
        <v>0.36</v>
      </c>
      <c r="F120" s="184">
        <f t="shared" si="26"/>
        <v>10.8</v>
      </c>
      <c r="G120" s="184">
        <f t="shared" si="26"/>
        <v>54.3</v>
      </c>
      <c r="H120" s="184">
        <f t="shared" si="26"/>
        <v>5.3999999999999999E-2</v>
      </c>
      <c r="I120" s="184">
        <f t="shared" si="26"/>
        <v>2.4E-2</v>
      </c>
      <c r="J120" s="184">
        <f t="shared" si="26"/>
        <v>0</v>
      </c>
      <c r="K120" s="185">
        <f t="shared" si="26"/>
        <v>0</v>
      </c>
      <c r="L120" s="185">
        <f t="shared" si="26"/>
        <v>0</v>
      </c>
      <c r="M120" s="185">
        <f t="shared" si="26"/>
        <v>0</v>
      </c>
      <c r="N120" s="185">
        <f t="shared" si="26"/>
        <v>0</v>
      </c>
      <c r="O120" s="185">
        <f t="shared" si="26"/>
        <v>0</v>
      </c>
      <c r="P120" s="185">
        <f t="shared" si="26"/>
        <v>0</v>
      </c>
      <c r="Q120" s="185">
        <f t="shared" si="26"/>
        <v>0</v>
      </c>
      <c r="R120" s="185">
        <f t="shared" si="26"/>
        <v>0</v>
      </c>
    </row>
    <row r="121" spans="1:18" thickBot="1" x14ac:dyDescent="0.3">
      <c r="A121" s="47"/>
      <c r="B121" s="60" t="s">
        <v>182</v>
      </c>
      <c r="C121" s="55" t="s">
        <v>48</v>
      </c>
      <c r="D121" s="187">
        <v>1.98</v>
      </c>
      <c r="E121" s="187">
        <v>0.36</v>
      </c>
      <c r="F121" s="187">
        <v>10.8</v>
      </c>
      <c r="G121" s="187">
        <v>54.3</v>
      </c>
      <c r="H121" s="187">
        <v>5.3999999999999999E-2</v>
      </c>
      <c r="I121" s="187">
        <v>2.4E-2</v>
      </c>
      <c r="J121" s="187">
        <v>0</v>
      </c>
      <c r="K121" s="120">
        <v>0</v>
      </c>
      <c r="L121" s="120">
        <v>0</v>
      </c>
      <c r="M121" s="120">
        <v>0</v>
      </c>
      <c r="N121" s="120">
        <v>0</v>
      </c>
      <c r="O121" s="120">
        <v>0</v>
      </c>
      <c r="P121" s="120">
        <v>0</v>
      </c>
      <c r="Q121" s="120">
        <v>0</v>
      </c>
      <c r="R121" s="125">
        <v>0</v>
      </c>
    </row>
    <row r="122" spans="1:18" thickBot="1" x14ac:dyDescent="0.3">
      <c r="A122" s="267" t="s">
        <v>49</v>
      </c>
      <c r="B122" s="268"/>
      <c r="C122" s="269"/>
      <c r="D122" s="149">
        <f t="shared" ref="D122:R122" si="27">SUM(D100,D105,D110,D115,D120,)</f>
        <v>27.36</v>
      </c>
      <c r="E122" s="149">
        <f t="shared" si="27"/>
        <v>29.265999999999998</v>
      </c>
      <c r="F122" s="149">
        <f t="shared" si="27"/>
        <v>105.452</v>
      </c>
      <c r="G122" s="149">
        <f t="shared" si="27"/>
        <v>783.25</v>
      </c>
      <c r="H122" s="149">
        <f t="shared" si="27"/>
        <v>0.20599999999999999</v>
      </c>
      <c r="I122" s="149">
        <f t="shared" si="27"/>
        <v>0.20899999999999999</v>
      </c>
      <c r="J122" s="149">
        <f t="shared" si="27"/>
        <v>89.10799999999999</v>
      </c>
      <c r="K122" s="149">
        <f t="shared" si="27"/>
        <v>0.187</v>
      </c>
      <c r="L122" s="149">
        <f t="shared" si="27"/>
        <v>1.929</v>
      </c>
      <c r="M122" s="149">
        <f t="shared" si="27"/>
        <v>43.842000000000006</v>
      </c>
      <c r="N122" s="149">
        <f t="shared" si="27"/>
        <v>6.0000000000000001E-3</v>
      </c>
      <c r="O122" s="149">
        <f t="shared" si="27"/>
        <v>27.262999999999998</v>
      </c>
      <c r="P122" s="149">
        <f t="shared" si="27"/>
        <v>9.9999999999999985E-3</v>
      </c>
      <c r="Q122" s="149">
        <f t="shared" si="27"/>
        <v>101.294</v>
      </c>
      <c r="R122" s="149">
        <f t="shared" si="27"/>
        <v>3.3469999999999995</v>
      </c>
    </row>
    <row r="123" spans="1:18" ht="18.75" x14ac:dyDescent="0.25">
      <c r="A123" s="161"/>
      <c r="B123" s="112"/>
      <c r="C123" s="161"/>
      <c r="D123" s="165"/>
      <c r="E123" s="165"/>
      <c r="F123" s="166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</row>
    <row r="124" spans="1:18" ht="18.75" x14ac:dyDescent="0.25">
      <c r="A124" s="161"/>
      <c r="B124" s="112"/>
      <c r="C124" s="161"/>
      <c r="D124" s="165"/>
      <c r="E124" s="165"/>
      <c r="F124" s="166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</row>
    <row r="125" spans="1:18" ht="18.75" x14ac:dyDescent="0.25">
      <c r="A125" s="161"/>
      <c r="B125" s="112"/>
      <c r="C125" s="161"/>
      <c r="D125" s="165"/>
      <c r="E125" s="165"/>
      <c r="F125" s="166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</row>
    <row r="126" spans="1:18" thickBot="1" x14ac:dyDescent="0.3">
      <c r="A126" s="287" t="s">
        <v>121</v>
      </c>
      <c r="B126" s="287"/>
      <c r="C126" s="287"/>
      <c r="D126" s="287"/>
      <c r="E126" s="287"/>
      <c r="F126" s="287"/>
      <c r="G126" s="287"/>
      <c r="H126" s="287"/>
      <c r="I126" s="287"/>
      <c r="J126" s="287"/>
      <c r="K126" s="287"/>
      <c r="L126" s="287"/>
      <c r="M126" s="287"/>
      <c r="N126" s="287"/>
      <c r="O126" s="287"/>
      <c r="P126" s="287"/>
      <c r="Q126" s="287"/>
      <c r="R126" s="287"/>
    </row>
    <row r="127" spans="1:18" x14ac:dyDescent="0.25">
      <c r="A127" s="282" t="s">
        <v>1</v>
      </c>
      <c r="B127" s="274" t="s">
        <v>2</v>
      </c>
      <c r="C127" s="274" t="s">
        <v>3</v>
      </c>
      <c r="D127" s="284" t="s">
        <v>4</v>
      </c>
      <c r="E127" s="285"/>
      <c r="F127" s="286"/>
      <c r="G127" s="274" t="s">
        <v>5</v>
      </c>
      <c r="H127" s="255" t="s">
        <v>6</v>
      </c>
      <c r="I127" s="256"/>
      <c r="J127" s="256"/>
      <c r="K127" s="256"/>
      <c r="L127" s="257"/>
      <c r="M127" s="254" t="s">
        <v>7</v>
      </c>
      <c r="N127" s="255"/>
      <c r="O127" s="255"/>
      <c r="P127" s="255"/>
      <c r="Q127" s="255"/>
      <c r="R127" s="278"/>
    </row>
    <row r="128" spans="1:18" ht="16.5" thickBot="1" x14ac:dyDescent="0.3">
      <c r="A128" s="283"/>
      <c r="B128" s="275"/>
      <c r="C128" s="275"/>
      <c r="D128" s="22" t="s">
        <v>51</v>
      </c>
      <c r="E128" s="22" t="s">
        <v>52</v>
      </c>
      <c r="F128" s="22" t="s">
        <v>53</v>
      </c>
      <c r="G128" s="275"/>
      <c r="H128" s="144" t="s">
        <v>11</v>
      </c>
      <c r="I128" s="144" t="s">
        <v>12</v>
      </c>
      <c r="J128" s="144" t="s">
        <v>13</v>
      </c>
      <c r="K128" s="144" t="s">
        <v>81</v>
      </c>
      <c r="L128" s="144" t="s">
        <v>14</v>
      </c>
      <c r="M128" s="146" t="s">
        <v>15</v>
      </c>
      <c r="N128" s="147" t="s">
        <v>16</v>
      </c>
      <c r="O128" s="147" t="s">
        <v>17</v>
      </c>
      <c r="P128" s="147" t="s">
        <v>18</v>
      </c>
      <c r="Q128" s="147" t="s">
        <v>19</v>
      </c>
      <c r="R128" s="148" t="s">
        <v>20</v>
      </c>
    </row>
    <row r="129" spans="1:18" x14ac:dyDescent="0.25">
      <c r="A129" s="38">
        <v>92</v>
      </c>
      <c r="B129" s="243" t="s">
        <v>169</v>
      </c>
      <c r="C129" s="210">
        <v>100</v>
      </c>
      <c r="D129" s="211">
        <f t="shared" ref="D129:R129" si="28">SUM(D130:D133)</f>
        <v>0.86</v>
      </c>
      <c r="E129" s="211">
        <f t="shared" si="28"/>
        <v>5.22</v>
      </c>
      <c r="F129" s="211">
        <f t="shared" si="28"/>
        <v>16.149999999999999</v>
      </c>
      <c r="G129" s="211">
        <f t="shared" si="28"/>
        <v>116.83</v>
      </c>
      <c r="H129" s="211">
        <f t="shared" si="28"/>
        <v>4.4999999999999998E-2</v>
      </c>
      <c r="I129" s="211">
        <f t="shared" si="28"/>
        <v>4.9000000000000002E-2</v>
      </c>
      <c r="J129" s="211">
        <f t="shared" si="28"/>
        <v>6.9499999999999993</v>
      </c>
      <c r="K129" s="211">
        <f t="shared" si="28"/>
        <v>1.0620000000000001</v>
      </c>
      <c r="L129" s="211">
        <f t="shared" si="28"/>
        <v>0.29799999999999999</v>
      </c>
      <c r="M129" s="211">
        <f t="shared" si="28"/>
        <v>36.599000000000004</v>
      </c>
      <c r="N129" s="211">
        <f t="shared" si="28"/>
        <v>4.0000000000000001E-3</v>
      </c>
      <c r="O129" s="211">
        <f t="shared" si="28"/>
        <v>24.01</v>
      </c>
      <c r="P129" s="211">
        <f t="shared" si="28"/>
        <v>0</v>
      </c>
      <c r="Q129" s="211">
        <f t="shared" si="28"/>
        <v>33.879999999999995</v>
      </c>
      <c r="R129" s="215">
        <f t="shared" si="28"/>
        <v>0.91500000000000004</v>
      </c>
    </row>
    <row r="130" spans="1:18" x14ac:dyDescent="0.25">
      <c r="A130" s="38"/>
      <c r="B130" s="2" t="s">
        <v>43</v>
      </c>
      <c r="C130" s="59" t="s">
        <v>170</v>
      </c>
      <c r="D130" s="104">
        <v>0.17</v>
      </c>
      <c r="E130" s="104">
        <v>0.17</v>
      </c>
      <c r="F130" s="104">
        <v>4.21</v>
      </c>
      <c r="G130" s="104">
        <v>20.21</v>
      </c>
      <c r="H130" s="113">
        <v>3.9E-2</v>
      </c>
      <c r="I130" s="113">
        <v>4.4999999999999998E-2</v>
      </c>
      <c r="J130" s="104">
        <v>4.3</v>
      </c>
      <c r="K130" s="104">
        <v>2E-3</v>
      </c>
      <c r="L130" s="104">
        <v>8.5999999999999993E-2</v>
      </c>
      <c r="M130" s="113">
        <v>33.15</v>
      </c>
      <c r="N130" s="114">
        <v>1E-3</v>
      </c>
      <c r="O130" s="114">
        <v>3.87</v>
      </c>
      <c r="P130" s="114">
        <v>0</v>
      </c>
      <c r="Q130" s="114">
        <v>4.7300000000000004</v>
      </c>
      <c r="R130" s="115">
        <v>0.45</v>
      </c>
    </row>
    <row r="131" spans="1:18" x14ac:dyDescent="0.25">
      <c r="A131" s="38"/>
      <c r="B131" s="2" t="s">
        <v>26</v>
      </c>
      <c r="C131" s="59" t="s">
        <v>171</v>
      </c>
      <c r="D131" s="104">
        <v>0.69</v>
      </c>
      <c r="E131" s="104">
        <v>0.05</v>
      </c>
      <c r="F131" s="104">
        <v>3.66</v>
      </c>
      <c r="G131" s="104">
        <v>18.55</v>
      </c>
      <c r="H131" s="113">
        <v>6.0000000000000001E-3</v>
      </c>
      <c r="I131" s="113">
        <v>4.0000000000000001E-3</v>
      </c>
      <c r="J131" s="104">
        <v>2.65</v>
      </c>
      <c r="K131" s="104">
        <v>1.06</v>
      </c>
      <c r="L131" s="104">
        <v>0.21199999999999999</v>
      </c>
      <c r="M131" s="113">
        <v>3.2</v>
      </c>
      <c r="N131" s="114">
        <v>3.0000000000000001E-3</v>
      </c>
      <c r="O131" s="114">
        <v>20.14</v>
      </c>
      <c r="P131" s="114">
        <v>0</v>
      </c>
      <c r="Q131" s="114">
        <v>29.15</v>
      </c>
      <c r="R131" s="115">
        <v>0.44</v>
      </c>
    </row>
    <row r="132" spans="1:18" x14ac:dyDescent="0.25">
      <c r="A132" s="38"/>
      <c r="B132" s="60" t="s">
        <v>66</v>
      </c>
      <c r="C132" s="83" t="s">
        <v>172</v>
      </c>
      <c r="D132" s="113">
        <v>0</v>
      </c>
      <c r="E132" s="113">
        <v>0</v>
      </c>
      <c r="F132" s="113">
        <v>8.2799999999999994</v>
      </c>
      <c r="G132" s="113">
        <v>33.119999999999997</v>
      </c>
      <c r="H132" s="113">
        <v>0</v>
      </c>
      <c r="I132" s="113">
        <v>0</v>
      </c>
      <c r="J132" s="113">
        <v>0</v>
      </c>
      <c r="K132" s="113">
        <v>0</v>
      </c>
      <c r="L132" s="113">
        <v>0</v>
      </c>
      <c r="M132" s="113">
        <v>0.249</v>
      </c>
      <c r="N132" s="114">
        <v>0</v>
      </c>
      <c r="O132" s="114">
        <v>0</v>
      </c>
      <c r="P132" s="114">
        <v>0</v>
      </c>
      <c r="Q132" s="114">
        <v>0</v>
      </c>
      <c r="R132" s="115">
        <v>2.5000000000000001E-2</v>
      </c>
    </row>
    <row r="133" spans="1:18" x14ac:dyDescent="0.25">
      <c r="A133" s="38"/>
      <c r="B133" s="60" t="s">
        <v>151</v>
      </c>
      <c r="C133" s="83" t="s">
        <v>105</v>
      </c>
      <c r="D133" s="113">
        <v>0</v>
      </c>
      <c r="E133" s="113">
        <v>5</v>
      </c>
      <c r="F133" s="113">
        <v>0</v>
      </c>
      <c r="G133" s="113">
        <v>44.95</v>
      </c>
      <c r="H133" s="113">
        <v>0</v>
      </c>
      <c r="I133" s="113">
        <v>0</v>
      </c>
      <c r="J133" s="113">
        <v>0</v>
      </c>
      <c r="K133" s="113">
        <v>0</v>
      </c>
      <c r="L133" s="113">
        <v>0</v>
      </c>
      <c r="M133" s="113">
        <v>0</v>
      </c>
      <c r="N133" s="114">
        <v>0</v>
      </c>
      <c r="O133" s="114">
        <v>0</v>
      </c>
      <c r="P133" s="114">
        <v>0</v>
      </c>
      <c r="Q133" s="114">
        <v>0</v>
      </c>
      <c r="R133" s="115">
        <v>0</v>
      </c>
    </row>
    <row r="134" spans="1:18" ht="15" x14ac:dyDescent="0.25">
      <c r="A134" s="47">
        <v>215</v>
      </c>
      <c r="B134" s="242" t="s">
        <v>147</v>
      </c>
      <c r="C134" s="19" t="s">
        <v>230</v>
      </c>
      <c r="D134" s="233">
        <f t="shared" ref="D134:R134" si="29">SUM(D135:D138)</f>
        <v>14.87</v>
      </c>
      <c r="E134" s="233">
        <f t="shared" si="29"/>
        <v>23.36</v>
      </c>
      <c r="F134" s="233">
        <f t="shared" si="29"/>
        <v>2.92</v>
      </c>
      <c r="G134" s="233">
        <f t="shared" si="29"/>
        <v>281.72000000000003</v>
      </c>
      <c r="H134" s="233">
        <f t="shared" si="29"/>
        <v>0.106</v>
      </c>
      <c r="I134" s="233">
        <f t="shared" si="29"/>
        <v>0.56400000000000006</v>
      </c>
      <c r="J134" s="233">
        <f t="shared" si="29"/>
        <v>0.24399999999999999</v>
      </c>
      <c r="K134" s="121">
        <f t="shared" si="29"/>
        <v>0.28200000000000003</v>
      </c>
      <c r="L134" s="121">
        <f t="shared" si="29"/>
        <v>0.59400000000000008</v>
      </c>
      <c r="M134" s="233">
        <f t="shared" si="29"/>
        <v>180.39599999999999</v>
      </c>
      <c r="N134" s="233">
        <f t="shared" si="29"/>
        <v>2.7999999999999997E-2</v>
      </c>
      <c r="O134" s="233">
        <f t="shared" si="29"/>
        <v>25.946999999999999</v>
      </c>
      <c r="P134" s="233">
        <f t="shared" si="29"/>
        <v>0.03</v>
      </c>
      <c r="Q134" s="233">
        <f t="shared" si="29"/>
        <v>271.62</v>
      </c>
      <c r="R134" s="234">
        <f t="shared" si="29"/>
        <v>2.3260000000000001</v>
      </c>
    </row>
    <row r="135" spans="1:18" ht="30" x14ac:dyDescent="0.25">
      <c r="A135" s="47"/>
      <c r="B135" s="2" t="s">
        <v>72</v>
      </c>
      <c r="C135" s="232" t="s">
        <v>233</v>
      </c>
      <c r="D135" s="2">
        <v>1.22</v>
      </c>
      <c r="E135" s="2">
        <v>1.42</v>
      </c>
      <c r="F135" s="2">
        <v>1.91</v>
      </c>
      <c r="G135" s="2">
        <v>25.57</v>
      </c>
      <c r="H135" s="126">
        <v>0</v>
      </c>
      <c r="I135" s="126">
        <v>6.0000000000000001E-3</v>
      </c>
      <c r="J135" s="2">
        <v>0.24399999999999999</v>
      </c>
      <c r="K135" s="120">
        <v>2.4E-2</v>
      </c>
      <c r="L135" s="120">
        <v>5.3999999999999999E-2</v>
      </c>
      <c r="M135" s="126">
        <v>1.296</v>
      </c>
      <c r="N135" s="127">
        <v>0</v>
      </c>
      <c r="O135" s="127">
        <v>2.7E-2</v>
      </c>
      <c r="P135" s="127">
        <v>0</v>
      </c>
      <c r="Q135" s="127">
        <v>1.62</v>
      </c>
      <c r="R135" s="128">
        <v>1.0999999999999999E-2</v>
      </c>
    </row>
    <row r="136" spans="1:18" ht="15" x14ac:dyDescent="0.25">
      <c r="A136" s="47"/>
      <c r="B136" s="2" t="s">
        <v>40</v>
      </c>
      <c r="C136" s="232" t="s">
        <v>226</v>
      </c>
      <c r="D136" s="2">
        <v>0.09</v>
      </c>
      <c r="E136" s="2">
        <v>4.34</v>
      </c>
      <c r="F136" s="2">
        <v>0.12</v>
      </c>
      <c r="G136" s="2">
        <v>39.99</v>
      </c>
      <c r="H136" s="126">
        <v>4.2999999999999997E-2</v>
      </c>
      <c r="I136" s="126">
        <v>0.16200000000000001</v>
      </c>
      <c r="J136" s="2">
        <v>0</v>
      </c>
      <c r="K136" s="120">
        <v>2.4E-2</v>
      </c>
      <c r="L136" s="120">
        <v>0</v>
      </c>
      <c r="M136" s="126">
        <v>129.6</v>
      </c>
      <c r="N136" s="127">
        <v>0.01</v>
      </c>
      <c r="O136" s="127">
        <v>15.12</v>
      </c>
      <c r="P136" s="127">
        <v>2E-3</v>
      </c>
      <c r="Q136" s="127">
        <v>97.2</v>
      </c>
      <c r="R136" s="128">
        <v>6.5000000000000002E-2</v>
      </c>
    </row>
    <row r="137" spans="1:18" ht="15" x14ac:dyDescent="0.25">
      <c r="A137" s="47"/>
      <c r="B137" s="2" t="s">
        <v>40</v>
      </c>
      <c r="C137" s="232" t="s">
        <v>225</v>
      </c>
      <c r="D137" s="2">
        <v>0.11</v>
      </c>
      <c r="E137" s="2">
        <v>5.42</v>
      </c>
      <c r="F137" s="2">
        <v>0.15</v>
      </c>
      <c r="G137" s="2">
        <v>49.92</v>
      </c>
      <c r="H137" s="126">
        <v>0</v>
      </c>
      <c r="I137" s="126">
        <v>0</v>
      </c>
      <c r="J137" s="2">
        <v>0</v>
      </c>
      <c r="K137" s="120">
        <v>0</v>
      </c>
      <c r="L137" s="120">
        <v>0</v>
      </c>
      <c r="M137" s="126">
        <v>0</v>
      </c>
      <c r="N137" s="127">
        <v>0</v>
      </c>
      <c r="O137" s="127">
        <v>0</v>
      </c>
      <c r="P137" s="127">
        <v>0</v>
      </c>
      <c r="Q137" s="127">
        <v>0</v>
      </c>
      <c r="R137" s="128">
        <v>0</v>
      </c>
    </row>
    <row r="138" spans="1:18" ht="30" x14ac:dyDescent="0.25">
      <c r="A138" s="47"/>
      <c r="B138" s="2" t="s">
        <v>90</v>
      </c>
      <c r="C138" s="232" t="s">
        <v>232</v>
      </c>
      <c r="D138" s="2">
        <v>13.45</v>
      </c>
      <c r="E138" s="2">
        <v>12.18</v>
      </c>
      <c r="F138" s="2">
        <v>0.74</v>
      </c>
      <c r="G138" s="2">
        <v>166.24</v>
      </c>
      <c r="H138" s="126">
        <v>6.3E-2</v>
      </c>
      <c r="I138" s="126">
        <v>0.39600000000000002</v>
      </c>
      <c r="J138" s="2">
        <v>0</v>
      </c>
      <c r="K138" s="120">
        <v>0.23400000000000001</v>
      </c>
      <c r="L138" s="120">
        <v>0.54</v>
      </c>
      <c r="M138" s="126">
        <v>49.5</v>
      </c>
      <c r="N138" s="127">
        <v>1.7999999999999999E-2</v>
      </c>
      <c r="O138" s="127">
        <v>10.8</v>
      </c>
      <c r="P138" s="127">
        <v>2.8000000000000001E-2</v>
      </c>
      <c r="Q138" s="127">
        <v>172.8</v>
      </c>
      <c r="R138" s="128">
        <v>2.25</v>
      </c>
    </row>
    <row r="139" spans="1:18" ht="28.5" x14ac:dyDescent="0.25">
      <c r="A139" s="38">
        <v>395</v>
      </c>
      <c r="B139" s="242" t="s">
        <v>70</v>
      </c>
      <c r="C139" s="13" t="s">
        <v>42</v>
      </c>
      <c r="D139" s="39">
        <f t="shared" ref="D139:R139" si="30">SUM(D140:D143)</f>
        <v>3.59</v>
      </c>
      <c r="E139" s="39">
        <f t="shared" si="30"/>
        <v>3.43</v>
      </c>
      <c r="F139" s="39">
        <f t="shared" si="30"/>
        <v>16.830000000000002</v>
      </c>
      <c r="G139" s="39">
        <f t="shared" si="30"/>
        <v>111.79</v>
      </c>
      <c r="H139" s="39">
        <f t="shared" si="30"/>
        <v>0.02</v>
      </c>
      <c r="I139" s="39">
        <f t="shared" si="30"/>
        <v>7.4999999999999997E-2</v>
      </c>
      <c r="J139" s="39">
        <f t="shared" si="30"/>
        <v>0.6</v>
      </c>
      <c r="K139" s="39">
        <f t="shared" si="30"/>
        <v>2.1999999999999999E-2</v>
      </c>
      <c r="L139" s="39">
        <f t="shared" si="30"/>
        <v>0</v>
      </c>
      <c r="M139" s="39">
        <f t="shared" si="30"/>
        <v>60.6</v>
      </c>
      <c r="N139" s="39">
        <f t="shared" si="30"/>
        <v>8.9999999999999993E-3</v>
      </c>
      <c r="O139" s="39">
        <f t="shared" si="30"/>
        <v>14</v>
      </c>
      <c r="P139" s="39">
        <f t="shared" si="30"/>
        <v>0</v>
      </c>
      <c r="Q139" s="39">
        <f t="shared" si="30"/>
        <v>30</v>
      </c>
      <c r="R139" s="40">
        <f t="shared" si="30"/>
        <v>0.09</v>
      </c>
    </row>
    <row r="140" spans="1:18" x14ac:dyDescent="0.25">
      <c r="A140" s="38"/>
      <c r="B140" s="2" t="s">
        <v>29</v>
      </c>
      <c r="C140" s="3" t="s">
        <v>71</v>
      </c>
      <c r="D140" s="204">
        <v>0</v>
      </c>
      <c r="E140" s="204">
        <v>0</v>
      </c>
      <c r="F140" s="204">
        <v>0</v>
      </c>
      <c r="G140" s="204">
        <v>0</v>
      </c>
      <c r="H140" s="41">
        <v>0</v>
      </c>
      <c r="I140" s="41">
        <v>0</v>
      </c>
      <c r="J140" s="204">
        <v>0</v>
      </c>
      <c r="K140" s="204">
        <v>0</v>
      </c>
      <c r="L140" s="204">
        <v>0</v>
      </c>
      <c r="M140" s="41">
        <v>0</v>
      </c>
      <c r="N140" s="42">
        <v>0</v>
      </c>
      <c r="O140" s="42">
        <v>0</v>
      </c>
      <c r="P140" s="42">
        <v>0</v>
      </c>
      <c r="Q140" s="42">
        <v>0</v>
      </c>
      <c r="R140" s="43">
        <v>0</v>
      </c>
    </row>
    <row r="141" spans="1:18" ht="30" x14ac:dyDescent="0.25">
      <c r="A141" s="38"/>
      <c r="B141" s="2" t="s">
        <v>72</v>
      </c>
      <c r="C141" s="3" t="s">
        <v>73</v>
      </c>
      <c r="D141" s="204">
        <v>3.5</v>
      </c>
      <c r="E141" s="204">
        <v>3</v>
      </c>
      <c r="F141" s="204">
        <v>4.7</v>
      </c>
      <c r="G141" s="204">
        <v>63</v>
      </c>
      <c r="H141" s="41">
        <v>0</v>
      </c>
      <c r="I141" s="41">
        <v>0</v>
      </c>
      <c r="J141" s="204">
        <v>0.6</v>
      </c>
      <c r="K141" s="204">
        <v>2.1999999999999999E-2</v>
      </c>
      <c r="L141" s="204">
        <v>0</v>
      </c>
      <c r="M141" s="41">
        <v>0</v>
      </c>
      <c r="N141" s="42">
        <v>8.9999999999999993E-3</v>
      </c>
      <c r="O141" s="42">
        <v>14</v>
      </c>
      <c r="P141" s="42">
        <v>0</v>
      </c>
      <c r="Q141" s="42">
        <v>30</v>
      </c>
      <c r="R141" s="43">
        <v>0</v>
      </c>
    </row>
    <row r="142" spans="1:18" x14ac:dyDescent="0.25">
      <c r="A142" s="38"/>
      <c r="B142" s="2" t="s">
        <v>44</v>
      </c>
      <c r="C142" s="3" t="s">
        <v>74</v>
      </c>
      <c r="D142" s="204">
        <v>0</v>
      </c>
      <c r="E142" s="204">
        <v>0</v>
      </c>
      <c r="F142" s="204">
        <v>11.1</v>
      </c>
      <c r="G142" s="204">
        <v>42.14</v>
      </c>
      <c r="H142" s="41">
        <v>0</v>
      </c>
      <c r="I142" s="41">
        <v>0</v>
      </c>
      <c r="J142" s="204">
        <v>0</v>
      </c>
      <c r="K142" s="204">
        <v>0</v>
      </c>
      <c r="L142" s="204">
        <v>0</v>
      </c>
      <c r="M142" s="41">
        <v>0.6</v>
      </c>
      <c r="N142" s="42">
        <v>0</v>
      </c>
      <c r="O142" s="42">
        <v>0</v>
      </c>
      <c r="P142" s="42">
        <v>0</v>
      </c>
      <c r="Q142" s="42">
        <v>0</v>
      </c>
      <c r="R142" s="43">
        <v>0.06</v>
      </c>
    </row>
    <row r="143" spans="1:18" x14ac:dyDescent="0.25">
      <c r="A143" s="38"/>
      <c r="B143" s="2" t="s">
        <v>75</v>
      </c>
      <c r="C143" s="3" t="s">
        <v>76</v>
      </c>
      <c r="D143" s="204">
        <v>0.09</v>
      </c>
      <c r="E143" s="204">
        <v>0.43</v>
      </c>
      <c r="F143" s="204">
        <v>1.03</v>
      </c>
      <c r="G143" s="204">
        <v>6.65</v>
      </c>
      <c r="H143" s="41">
        <v>0.02</v>
      </c>
      <c r="I143" s="41">
        <v>7.4999999999999997E-2</v>
      </c>
      <c r="J143" s="204">
        <v>0</v>
      </c>
      <c r="K143" s="204">
        <v>0</v>
      </c>
      <c r="L143" s="204">
        <v>0</v>
      </c>
      <c r="M143" s="41">
        <v>60</v>
      </c>
      <c r="N143" s="42">
        <v>0</v>
      </c>
      <c r="O143" s="42">
        <v>0</v>
      </c>
      <c r="P143" s="42">
        <v>0</v>
      </c>
      <c r="Q143" s="42">
        <v>0</v>
      </c>
      <c r="R143" s="43">
        <v>0.03</v>
      </c>
    </row>
    <row r="144" spans="1:18" ht="15" x14ac:dyDescent="0.25">
      <c r="A144" s="23" t="s">
        <v>136</v>
      </c>
      <c r="B144" s="236" t="s">
        <v>46</v>
      </c>
      <c r="C144" s="24">
        <v>30</v>
      </c>
      <c r="D144" s="91">
        <f t="shared" ref="D144:R144" si="31">SUM(D145)</f>
        <v>1.98</v>
      </c>
      <c r="E144" s="91">
        <f t="shared" si="31"/>
        <v>0.27</v>
      </c>
      <c r="F144" s="91">
        <f t="shared" si="31"/>
        <v>11.4</v>
      </c>
      <c r="G144" s="91">
        <f t="shared" si="31"/>
        <v>59.7</v>
      </c>
      <c r="H144" s="25">
        <f t="shared" si="31"/>
        <v>4.8000000000000001E-2</v>
      </c>
      <c r="I144" s="91">
        <f t="shared" si="31"/>
        <v>1.7999999999999999E-2</v>
      </c>
      <c r="J144" s="25">
        <f t="shared" si="31"/>
        <v>0</v>
      </c>
      <c r="K144" s="25">
        <f t="shared" si="31"/>
        <v>0</v>
      </c>
      <c r="L144" s="25">
        <f t="shared" si="31"/>
        <v>0.39</v>
      </c>
      <c r="M144" s="25">
        <f t="shared" si="31"/>
        <v>6.9</v>
      </c>
      <c r="N144" s="25">
        <f t="shared" si="31"/>
        <v>1E-3</v>
      </c>
      <c r="O144" s="25">
        <f t="shared" si="31"/>
        <v>9.9</v>
      </c>
      <c r="P144" s="25">
        <f t="shared" si="31"/>
        <v>2E-3</v>
      </c>
      <c r="Q144" s="25">
        <f t="shared" si="31"/>
        <v>26.1</v>
      </c>
      <c r="R144" s="92">
        <f t="shared" si="31"/>
        <v>0.6</v>
      </c>
    </row>
    <row r="145" spans="1:18" ht="30.75" thickBot="1" x14ac:dyDescent="0.3">
      <c r="A145" s="64"/>
      <c r="B145" s="2" t="s">
        <v>47</v>
      </c>
      <c r="C145" s="65" t="s">
        <v>48</v>
      </c>
      <c r="D145" s="28">
        <v>1.98</v>
      </c>
      <c r="E145" s="28">
        <v>0.27</v>
      </c>
      <c r="F145" s="28">
        <v>11.4</v>
      </c>
      <c r="G145" s="28">
        <v>59.7</v>
      </c>
      <c r="H145" s="28">
        <v>4.8000000000000001E-2</v>
      </c>
      <c r="I145" s="28">
        <v>1.7999999999999999E-2</v>
      </c>
      <c r="J145" s="28">
        <v>0</v>
      </c>
      <c r="K145" s="28">
        <v>0</v>
      </c>
      <c r="L145" s="28">
        <v>0.39</v>
      </c>
      <c r="M145" s="28">
        <v>6.9</v>
      </c>
      <c r="N145" s="29">
        <v>1E-3</v>
      </c>
      <c r="O145" s="29">
        <v>9.9</v>
      </c>
      <c r="P145" s="29">
        <v>2E-3</v>
      </c>
      <c r="Q145" s="29">
        <v>26.1</v>
      </c>
      <c r="R145" s="30">
        <v>0.6</v>
      </c>
    </row>
    <row r="146" spans="1:18" thickBot="1" x14ac:dyDescent="0.3">
      <c r="A146" s="260" t="s">
        <v>140</v>
      </c>
      <c r="B146" s="261"/>
      <c r="C146" s="262"/>
      <c r="D146" s="54">
        <f>SUM(D129,D134,D139,D144)</f>
        <v>21.3</v>
      </c>
      <c r="E146" s="54">
        <f t="shared" ref="E146:R146" si="32">SUM(E129,E134,E139,E144)</f>
        <v>32.28</v>
      </c>
      <c r="F146" s="54">
        <f t="shared" si="32"/>
        <v>47.300000000000004</v>
      </c>
      <c r="G146" s="54">
        <f t="shared" si="32"/>
        <v>570.04000000000008</v>
      </c>
      <c r="H146" s="54">
        <f t="shared" si="32"/>
        <v>0.21899999999999997</v>
      </c>
      <c r="I146" s="54">
        <f t="shared" si="32"/>
        <v>0.70600000000000007</v>
      </c>
      <c r="J146" s="54">
        <f t="shared" si="32"/>
        <v>7.7939999999999987</v>
      </c>
      <c r="K146" s="54">
        <f t="shared" si="32"/>
        <v>1.3660000000000001</v>
      </c>
      <c r="L146" s="54">
        <f t="shared" si="32"/>
        <v>1.282</v>
      </c>
      <c r="M146" s="54">
        <f t="shared" si="32"/>
        <v>284.495</v>
      </c>
      <c r="N146" s="54">
        <f t="shared" si="32"/>
        <v>4.2000000000000003E-2</v>
      </c>
      <c r="O146" s="54">
        <f t="shared" si="32"/>
        <v>73.856999999999999</v>
      </c>
      <c r="P146" s="54">
        <f t="shared" si="32"/>
        <v>3.2000000000000001E-2</v>
      </c>
      <c r="Q146" s="54">
        <f t="shared" si="32"/>
        <v>361.6</v>
      </c>
      <c r="R146" s="54">
        <f t="shared" si="32"/>
        <v>3.931</v>
      </c>
    </row>
    <row r="150" spans="1:18" ht="16.5" thickBot="1" x14ac:dyDescent="0.3">
      <c r="A150" s="279" t="s">
        <v>141</v>
      </c>
      <c r="B150" s="279"/>
      <c r="C150" s="279"/>
      <c r="D150" s="279"/>
      <c r="E150" s="279"/>
      <c r="F150" s="279"/>
      <c r="G150" s="279"/>
      <c r="H150" s="279"/>
      <c r="I150" s="279"/>
      <c r="J150" s="279"/>
      <c r="K150" s="279"/>
      <c r="L150" s="279"/>
      <c r="M150" s="279"/>
      <c r="N150" s="279"/>
      <c r="O150" s="279"/>
      <c r="P150" s="279"/>
      <c r="Q150" s="279"/>
      <c r="R150" s="279"/>
    </row>
    <row r="151" spans="1:18" x14ac:dyDescent="0.25">
      <c r="A151" s="272" t="s">
        <v>1</v>
      </c>
      <c r="B151" s="274" t="s">
        <v>2</v>
      </c>
      <c r="C151" s="280" t="s">
        <v>3</v>
      </c>
      <c r="D151" s="255" t="s">
        <v>4</v>
      </c>
      <c r="E151" s="256"/>
      <c r="F151" s="257"/>
      <c r="G151" s="274" t="s">
        <v>5</v>
      </c>
      <c r="H151" s="255" t="s">
        <v>6</v>
      </c>
      <c r="I151" s="256"/>
      <c r="J151" s="256"/>
      <c r="K151" s="256"/>
      <c r="L151" s="257"/>
      <c r="M151" s="254" t="s">
        <v>7</v>
      </c>
      <c r="N151" s="255"/>
      <c r="O151" s="255"/>
      <c r="P151" s="255"/>
      <c r="Q151" s="255"/>
      <c r="R151" s="278"/>
    </row>
    <row r="152" spans="1:18" ht="32.25" thickBot="1" x14ac:dyDescent="0.3">
      <c r="A152" s="273"/>
      <c r="B152" s="275"/>
      <c r="C152" s="281"/>
      <c r="D152" s="144" t="s">
        <v>8</v>
      </c>
      <c r="E152" s="144" t="s">
        <v>9</v>
      </c>
      <c r="F152" s="144" t="s">
        <v>10</v>
      </c>
      <c r="G152" s="275"/>
      <c r="H152" s="144" t="s">
        <v>11</v>
      </c>
      <c r="I152" s="144" t="s">
        <v>12</v>
      </c>
      <c r="J152" s="144" t="s">
        <v>13</v>
      </c>
      <c r="K152" s="144" t="s">
        <v>81</v>
      </c>
      <c r="L152" s="144" t="s">
        <v>14</v>
      </c>
      <c r="M152" s="146" t="s">
        <v>15</v>
      </c>
      <c r="N152" s="147" t="s">
        <v>16</v>
      </c>
      <c r="O152" s="147" t="s">
        <v>17</v>
      </c>
      <c r="P152" s="147" t="s">
        <v>18</v>
      </c>
      <c r="Q152" s="147" t="s">
        <v>19</v>
      </c>
      <c r="R152" s="148" t="s">
        <v>20</v>
      </c>
    </row>
    <row r="153" spans="1:18" ht="15" x14ac:dyDescent="0.25">
      <c r="A153" s="23">
        <v>1</v>
      </c>
      <c r="B153" s="236" t="s">
        <v>54</v>
      </c>
      <c r="C153" s="24">
        <v>40</v>
      </c>
      <c r="D153" s="25">
        <f t="shared" ref="D153:R153" si="33">SUM(D154:D156)</f>
        <v>4.9640000000000004</v>
      </c>
      <c r="E153" s="25">
        <f t="shared" si="33"/>
        <v>9.3699999999999992</v>
      </c>
      <c r="F153" s="25">
        <f t="shared" si="33"/>
        <v>9.7479999999999993</v>
      </c>
      <c r="G153" s="25">
        <f t="shared" si="33"/>
        <v>144.29000000000002</v>
      </c>
      <c r="H153" s="25">
        <f t="shared" si="33"/>
        <v>3.9E-2</v>
      </c>
      <c r="I153" s="25">
        <f t="shared" si="33"/>
        <v>6.3E-2</v>
      </c>
      <c r="J153" s="25">
        <f t="shared" si="33"/>
        <v>0.1</v>
      </c>
      <c r="K153" s="25">
        <f t="shared" si="33"/>
        <v>6.9000000000000006E-2</v>
      </c>
      <c r="L153" s="25">
        <f t="shared" si="33"/>
        <v>0.39400000000000002</v>
      </c>
      <c r="M153" s="25">
        <f t="shared" si="33"/>
        <v>132.6</v>
      </c>
      <c r="N153" s="25">
        <f t="shared" si="33"/>
        <v>1E-3</v>
      </c>
      <c r="O153" s="25">
        <f t="shared" si="33"/>
        <v>11.254</v>
      </c>
      <c r="P153" s="25">
        <f t="shared" si="33"/>
        <v>3.0000000000000001E-3</v>
      </c>
      <c r="Q153" s="25">
        <f t="shared" si="33"/>
        <v>85.44</v>
      </c>
      <c r="R153" s="26">
        <f t="shared" si="33"/>
        <v>0.55800000000000005</v>
      </c>
    </row>
    <row r="154" spans="1:18" ht="15" x14ac:dyDescent="0.25">
      <c r="A154" s="23"/>
      <c r="B154" s="241" t="s">
        <v>40</v>
      </c>
      <c r="C154" s="27" t="s">
        <v>55</v>
      </c>
      <c r="D154" s="28">
        <v>5.3999999999999999E-2</v>
      </c>
      <c r="E154" s="28">
        <v>4.93</v>
      </c>
      <c r="F154" s="28">
        <v>8.7999999999999995E-2</v>
      </c>
      <c r="G154" s="28">
        <v>45.02</v>
      </c>
      <c r="H154" s="28">
        <v>1E-3</v>
      </c>
      <c r="I154" s="28">
        <v>8.0000000000000002E-3</v>
      </c>
      <c r="J154" s="28">
        <v>0</v>
      </c>
      <c r="K154" s="28">
        <v>3.1E-2</v>
      </c>
      <c r="L154" s="28">
        <v>6.8000000000000005E-2</v>
      </c>
      <c r="M154" s="28">
        <v>1.6319999999999999</v>
      </c>
      <c r="N154" s="29">
        <v>0</v>
      </c>
      <c r="O154" s="29">
        <v>3.4000000000000002E-2</v>
      </c>
      <c r="P154" s="29">
        <v>0</v>
      </c>
      <c r="Q154" s="29">
        <v>2.04</v>
      </c>
      <c r="R154" s="30">
        <v>1.4E-2</v>
      </c>
    </row>
    <row r="155" spans="1:18" ht="15" x14ac:dyDescent="0.25">
      <c r="A155" s="23"/>
      <c r="B155" s="241" t="s">
        <v>56</v>
      </c>
      <c r="C155" s="27" t="s">
        <v>57</v>
      </c>
      <c r="D155" s="28">
        <v>3.33</v>
      </c>
      <c r="E155" s="28">
        <v>4.24</v>
      </c>
      <c r="F155" s="28">
        <v>0</v>
      </c>
      <c r="G155" s="28">
        <v>52.27</v>
      </c>
      <c r="H155" s="28">
        <v>6.0000000000000001E-3</v>
      </c>
      <c r="I155" s="28">
        <v>4.2999999999999997E-2</v>
      </c>
      <c r="J155" s="28">
        <v>0.1</v>
      </c>
      <c r="K155" s="28">
        <v>3.7999999999999999E-2</v>
      </c>
      <c r="L155" s="28">
        <v>6.6000000000000003E-2</v>
      </c>
      <c r="M155" s="28">
        <v>126.36799999999999</v>
      </c>
      <c r="N155" s="29">
        <v>0</v>
      </c>
      <c r="O155" s="29">
        <v>4.62</v>
      </c>
      <c r="P155" s="29">
        <v>2E-3</v>
      </c>
      <c r="Q155" s="29">
        <v>66</v>
      </c>
      <c r="R155" s="30">
        <v>0.14399999999999999</v>
      </c>
    </row>
    <row r="156" spans="1:18" ht="15" x14ac:dyDescent="0.25">
      <c r="A156" s="23"/>
      <c r="B156" s="241" t="s">
        <v>58</v>
      </c>
      <c r="C156" s="27" t="s">
        <v>45</v>
      </c>
      <c r="D156" s="28">
        <v>1.58</v>
      </c>
      <c r="E156" s="28">
        <v>0.2</v>
      </c>
      <c r="F156" s="28">
        <v>9.66</v>
      </c>
      <c r="G156" s="28">
        <v>47</v>
      </c>
      <c r="H156" s="28">
        <v>3.2000000000000001E-2</v>
      </c>
      <c r="I156" s="28">
        <v>1.2E-2</v>
      </c>
      <c r="J156" s="28">
        <v>0</v>
      </c>
      <c r="K156" s="28">
        <v>0</v>
      </c>
      <c r="L156" s="28">
        <v>0.26</v>
      </c>
      <c r="M156" s="28">
        <v>4.5999999999999996</v>
      </c>
      <c r="N156" s="29">
        <v>1E-3</v>
      </c>
      <c r="O156" s="29">
        <v>6.6</v>
      </c>
      <c r="P156" s="29">
        <v>1E-3</v>
      </c>
      <c r="Q156" s="29">
        <v>17.399999999999999</v>
      </c>
      <c r="R156" s="30">
        <v>0.4</v>
      </c>
    </row>
    <row r="157" spans="1:18" ht="42.75" x14ac:dyDescent="0.25">
      <c r="A157" s="23">
        <v>66</v>
      </c>
      <c r="B157" s="242" t="s">
        <v>122</v>
      </c>
      <c r="C157" s="24">
        <v>200</v>
      </c>
      <c r="D157" s="25">
        <f t="shared" ref="D157:R157" si="34">SUM(D158:D164)</f>
        <v>6.33</v>
      </c>
      <c r="E157" s="25">
        <f t="shared" si="34"/>
        <v>9.08</v>
      </c>
      <c r="F157" s="25">
        <f t="shared" si="34"/>
        <v>26.020000000000003</v>
      </c>
      <c r="G157" s="25">
        <f t="shared" si="34"/>
        <v>212.40000000000003</v>
      </c>
      <c r="H157" s="25">
        <f t="shared" si="34"/>
        <v>0.11100000000000002</v>
      </c>
      <c r="I157" s="25">
        <f t="shared" si="34"/>
        <v>0.24000000000000002</v>
      </c>
      <c r="J157" s="25">
        <f t="shared" si="34"/>
        <v>1.95</v>
      </c>
      <c r="K157" s="25">
        <f t="shared" si="34"/>
        <v>0.06</v>
      </c>
      <c r="L157" s="25">
        <f t="shared" si="34"/>
        <v>0.13</v>
      </c>
      <c r="M157" s="25">
        <f t="shared" si="34"/>
        <v>185.12</v>
      </c>
      <c r="N157" s="25">
        <f t="shared" si="34"/>
        <v>1.2999999999999999E-2</v>
      </c>
      <c r="O157" s="25">
        <f t="shared" si="34"/>
        <v>34.33</v>
      </c>
      <c r="P157" s="25">
        <f t="shared" si="34"/>
        <v>4.0000000000000001E-3</v>
      </c>
      <c r="Q157" s="25">
        <f t="shared" si="34"/>
        <v>175.10000000000002</v>
      </c>
      <c r="R157" s="26">
        <f t="shared" si="34"/>
        <v>0.49</v>
      </c>
    </row>
    <row r="158" spans="1:18" ht="15" x14ac:dyDescent="0.25">
      <c r="A158" s="64"/>
      <c r="B158" s="241" t="s">
        <v>40</v>
      </c>
      <c r="C158" s="65" t="s">
        <v>123</v>
      </c>
      <c r="D158" s="27">
        <v>0.08</v>
      </c>
      <c r="E158" s="27">
        <v>3.69</v>
      </c>
      <c r="F158" s="27">
        <v>0.1</v>
      </c>
      <c r="G158" s="27">
        <v>33.96</v>
      </c>
      <c r="H158" s="27">
        <v>1E-3</v>
      </c>
      <c r="I158" s="27">
        <v>7.0000000000000001E-3</v>
      </c>
      <c r="J158" s="27">
        <v>0</v>
      </c>
      <c r="K158" s="28">
        <v>2.7E-2</v>
      </c>
      <c r="L158" s="28">
        <v>0.06</v>
      </c>
      <c r="M158" s="28">
        <v>1.44</v>
      </c>
      <c r="N158" s="29">
        <v>0</v>
      </c>
      <c r="O158" s="29">
        <v>0.03</v>
      </c>
      <c r="P158" s="29">
        <v>0</v>
      </c>
      <c r="Q158" s="29">
        <v>1.8</v>
      </c>
      <c r="R158" s="30">
        <v>1.2E-2</v>
      </c>
    </row>
    <row r="159" spans="1:18" ht="30" x14ac:dyDescent="0.25">
      <c r="A159" s="64"/>
      <c r="B159" s="2" t="s">
        <v>72</v>
      </c>
      <c r="C159" s="65" t="s">
        <v>124</v>
      </c>
      <c r="D159" s="27">
        <v>4.3499999999999996</v>
      </c>
      <c r="E159" s="27">
        <v>4.8</v>
      </c>
      <c r="F159" s="27">
        <v>7.05</v>
      </c>
      <c r="G159" s="27">
        <v>90</v>
      </c>
      <c r="H159" s="27">
        <v>0.06</v>
      </c>
      <c r="I159" s="27">
        <v>0.22500000000000001</v>
      </c>
      <c r="J159" s="27">
        <v>1.95</v>
      </c>
      <c r="K159" s="28">
        <v>3.3000000000000002E-2</v>
      </c>
      <c r="L159" s="28">
        <v>0</v>
      </c>
      <c r="M159" s="28">
        <v>180</v>
      </c>
      <c r="N159" s="29">
        <v>1.2999999999999999E-2</v>
      </c>
      <c r="O159" s="29">
        <v>21</v>
      </c>
      <c r="P159" s="29">
        <v>3.0000000000000001E-3</v>
      </c>
      <c r="Q159" s="29">
        <v>135</v>
      </c>
      <c r="R159" s="30">
        <v>0.09</v>
      </c>
    </row>
    <row r="160" spans="1:18" ht="15" x14ac:dyDescent="0.25">
      <c r="A160" s="64"/>
      <c r="B160" s="241" t="s">
        <v>101</v>
      </c>
      <c r="C160" s="65" t="s">
        <v>125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8">
        <v>0</v>
      </c>
      <c r="L160" s="28">
        <v>0</v>
      </c>
      <c r="M160" s="28">
        <v>0</v>
      </c>
      <c r="N160" s="29">
        <v>0</v>
      </c>
      <c r="O160" s="29">
        <v>0</v>
      </c>
      <c r="P160" s="29">
        <v>0</v>
      </c>
      <c r="Q160" s="29">
        <v>0</v>
      </c>
      <c r="R160" s="30">
        <v>0</v>
      </c>
    </row>
    <row r="161" spans="1:18" ht="15" x14ac:dyDescent="0.25">
      <c r="A161" s="64"/>
      <c r="B161" s="241" t="s">
        <v>92</v>
      </c>
      <c r="C161" s="65" t="s">
        <v>126</v>
      </c>
      <c r="D161" s="27">
        <v>0</v>
      </c>
      <c r="E161" s="27">
        <v>0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8">
        <v>0</v>
      </c>
      <c r="L161" s="28">
        <v>0</v>
      </c>
      <c r="M161" s="28">
        <v>0</v>
      </c>
      <c r="N161" s="29">
        <v>0</v>
      </c>
      <c r="O161" s="29">
        <v>0</v>
      </c>
      <c r="P161" s="29">
        <v>0</v>
      </c>
      <c r="Q161" s="29">
        <v>0</v>
      </c>
      <c r="R161" s="30">
        <v>0</v>
      </c>
    </row>
    <row r="162" spans="1:18" ht="15" x14ac:dyDescent="0.25">
      <c r="A162" s="64"/>
      <c r="B162" s="241" t="s">
        <v>66</v>
      </c>
      <c r="C162" s="65" t="s">
        <v>123</v>
      </c>
      <c r="D162" s="27">
        <v>0</v>
      </c>
      <c r="E162" s="27">
        <v>0</v>
      </c>
      <c r="F162" s="27">
        <v>5.99</v>
      </c>
      <c r="G162" s="27">
        <v>23.94</v>
      </c>
      <c r="H162" s="27">
        <v>0</v>
      </c>
      <c r="I162" s="27">
        <v>0</v>
      </c>
      <c r="J162" s="27">
        <v>0</v>
      </c>
      <c r="K162" s="28">
        <v>0</v>
      </c>
      <c r="L162" s="28">
        <v>0</v>
      </c>
      <c r="M162" s="28">
        <v>0.18</v>
      </c>
      <c r="N162" s="29">
        <v>0</v>
      </c>
      <c r="O162" s="29">
        <v>0</v>
      </c>
      <c r="P162" s="29">
        <v>0</v>
      </c>
      <c r="Q162" s="29">
        <v>0</v>
      </c>
      <c r="R162" s="30">
        <v>1.7999999999999999E-2</v>
      </c>
    </row>
    <row r="163" spans="1:18" ht="15" x14ac:dyDescent="0.25">
      <c r="A163" s="64"/>
      <c r="B163" s="241" t="s">
        <v>127</v>
      </c>
      <c r="C163" s="65" t="s">
        <v>128</v>
      </c>
      <c r="D163" s="27">
        <v>0.75</v>
      </c>
      <c r="E163" s="27">
        <v>0.26</v>
      </c>
      <c r="F163" s="27">
        <v>6.23</v>
      </c>
      <c r="G163" s="27">
        <v>30.3</v>
      </c>
      <c r="H163" s="27">
        <v>8.0000000000000002E-3</v>
      </c>
      <c r="I163" s="27">
        <v>4.0000000000000001E-3</v>
      </c>
      <c r="J163" s="27">
        <v>0</v>
      </c>
      <c r="K163" s="28">
        <v>0</v>
      </c>
      <c r="L163" s="28">
        <v>0.04</v>
      </c>
      <c r="M163" s="28">
        <v>0.8</v>
      </c>
      <c r="N163" s="29">
        <v>0</v>
      </c>
      <c r="O163" s="29">
        <v>5</v>
      </c>
      <c r="P163" s="29">
        <v>1E-3</v>
      </c>
      <c r="Q163" s="29">
        <v>15</v>
      </c>
      <c r="R163" s="30">
        <v>0.1</v>
      </c>
    </row>
    <row r="164" spans="1:18" ht="15" x14ac:dyDescent="0.25">
      <c r="A164" s="64"/>
      <c r="B164" s="241" t="s">
        <v>129</v>
      </c>
      <c r="C164" s="65" t="s">
        <v>128</v>
      </c>
      <c r="D164" s="27">
        <v>1.1499999999999999</v>
      </c>
      <c r="E164" s="27">
        <v>0.33</v>
      </c>
      <c r="F164" s="27">
        <v>6.65</v>
      </c>
      <c r="G164" s="27">
        <v>34.200000000000003</v>
      </c>
      <c r="H164" s="27">
        <v>4.2000000000000003E-2</v>
      </c>
      <c r="I164" s="27">
        <v>4.0000000000000001E-3</v>
      </c>
      <c r="J164" s="27">
        <v>0</v>
      </c>
      <c r="K164" s="28">
        <v>0</v>
      </c>
      <c r="L164" s="28">
        <v>0.03</v>
      </c>
      <c r="M164" s="28">
        <v>2.7</v>
      </c>
      <c r="N164" s="29">
        <v>0</v>
      </c>
      <c r="O164" s="29">
        <v>8.3000000000000007</v>
      </c>
      <c r="P164" s="29">
        <v>0</v>
      </c>
      <c r="Q164" s="29">
        <v>23.3</v>
      </c>
      <c r="R164" s="30">
        <v>0.27</v>
      </c>
    </row>
    <row r="165" spans="1:18" ht="15" x14ac:dyDescent="0.25">
      <c r="A165" s="23" t="s">
        <v>130</v>
      </c>
      <c r="B165" s="236" t="s">
        <v>131</v>
      </c>
      <c r="C165" s="31" t="s">
        <v>42</v>
      </c>
      <c r="D165" s="25">
        <f t="shared" ref="D165:R165" si="35">SUM(D166:D169)</f>
        <v>4.21</v>
      </c>
      <c r="E165" s="25">
        <f t="shared" si="35"/>
        <v>4.6100000000000003</v>
      </c>
      <c r="F165" s="25">
        <f t="shared" si="35"/>
        <v>17.07</v>
      </c>
      <c r="G165" s="25">
        <f t="shared" si="35"/>
        <v>125.56</v>
      </c>
      <c r="H165" s="25">
        <f t="shared" si="35"/>
        <v>1.2E-2</v>
      </c>
      <c r="I165" s="25">
        <f t="shared" si="35"/>
        <v>0.151</v>
      </c>
      <c r="J165" s="25">
        <f t="shared" si="35"/>
        <v>0</v>
      </c>
      <c r="K165" s="25">
        <f t="shared" si="35"/>
        <v>2.7E-2</v>
      </c>
      <c r="L165" s="25">
        <f t="shared" si="35"/>
        <v>7.0000000000000001E-3</v>
      </c>
      <c r="M165" s="25">
        <f t="shared" si="35"/>
        <v>32.504000000000005</v>
      </c>
      <c r="N165" s="25">
        <f t="shared" si="35"/>
        <v>1.0999999999999999E-2</v>
      </c>
      <c r="O165" s="25">
        <f t="shared" si="35"/>
        <v>26.545000000000002</v>
      </c>
      <c r="P165" s="25">
        <f t="shared" si="35"/>
        <v>2E-3</v>
      </c>
      <c r="Q165" s="25">
        <f t="shared" si="35"/>
        <v>124.53999999999999</v>
      </c>
      <c r="R165" s="26">
        <f t="shared" si="35"/>
        <v>0.76100000000000001</v>
      </c>
    </row>
    <row r="166" spans="1:18" ht="15" x14ac:dyDescent="0.25">
      <c r="A166" s="23"/>
      <c r="B166" s="241" t="s">
        <v>29</v>
      </c>
      <c r="C166" s="65" t="s">
        <v>132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9">
        <v>0</v>
      </c>
      <c r="O166" s="29">
        <v>0</v>
      </c>
      <c r="P166" s="29">
        <v>0</v>
      </c>
      <c r="Q166" s="29">
        <v>0</v>
      </c>
      <c r="R166" s="30">
        <v>0</v>
      </c>
    </row>
    <row r="167" spans="1:18" ht="15" x14ac:dyDescent="0.25">
      <c r="A167" s="23"/>
      <c r="B167" s="241" t="s">
        <v>133</v>
      </c>
      <c r="C167" s="65" t="s">
        <v>134</v>
      </c>
      <c r="D167" s="28">
        <v>0.54</v>
      </c>
      <c r="E167" s="28">
        <v>0.33</v>
      </c>
      <c r="F167" s="28">
        <v>0.23</v>
      </c>
      <c r="G167" s="28">
        <v>6.42</v>
      </c>
      <c r="H167" s="28">
        <v>0</v>
      </c>
      <c r="I167" s="28">
        <v>4.0000000000000001E-3</v>
      </c>
      <c r="J167" s="28">
        <v>0</v>
      </c>
      <c r="K167" s="28">
        <v>0</v>
      </c>
      <c r="L167" s="28">
        <v>7.0000000000000001E-3</v>
      </c>
      <c r="M167" s="28">
        <v>2.84</v>
      </c>
      <c r="N167" s="29">
        <v>0</v>
      </c>
      <c r="O167" s="29">
        <v>9.4350000000000005</v>
      </c>
      <c r="P167" s="29">
        <v>0</v>
      </c>
      <c r="Q167" s="29">
        <v>14.54</v>
      </c>
      <c r="R167" s="30">
        <v>0.48799999999999999</v>
      </c>
    </row>
    <row r="168" spans="1:18" ht="30" x14ac:dyDescent="0.25">
      <c r="A168" s="23"/>
      <c r="B168" s="2" t="s">
        <v>72</v>
      </c>
      <c r="C168" s="65" t="s">
        <v>135</v>
      </c>
      <c r="D168" s="28">
        <v>3.67</v>
      </c>
      <c r="E168" s="28">
        <v>4.28</v>
      </c>
      <c r="F168" s="28">
        <v>5.74</v>
      </c>
      <c r="G168" s="28">
        <v>77</v>
      </c>
      <c r="H168" s="28">
        <v>1.2E-2</v>
      </c>
      <c r="I168" s="28">
        <v>0.14699999999999999</v>
      </c>
      <c r="J168" s="28">
        <v>0</v>
      </c>
      <c r="K168" s="28">
        <v>2.7E-2</v>
      </c>
      <c r="L168" s="28">
        <v>0</v>
      </c>
      <c r="M168" s="28">
        <v>29.33</v>
      </c>
      <c r="N168" s="29">
        <v>1.0999999999999999E-2</v>
      </c>
      <c r="O168" s="29">
        <v>17.11</v>
      </c>
      <c r="P168" s="29">
        <v>2E-3</v>
      </c>
      <c r="Q168" s="29">
        <v>110</v>
      </c>
      <c r="R168" s="30">
        <v>0.24</v>
      </c>
    </row>
    <row r="169" spans="1:18" ht="15" x14ac:dyDescent="0.25">
      <c r="A169" s="90"/>
      <c r="B169" s="241" t="s">
        <v>44</v>
      </c>
      <c r="C169" s="65" t="s">
        <v>74</v>
      </c>
      <c r="D169" s="28">
        <v>0</v>
      </c>
      <c r="E169" s="28">
        <v>0</v>
      </c>
      <c r="F169" s="28">
        <v>11.1</v>
      </c>
      <c r="G169" s="28">
        <v>42.14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0.33400000000000002</v>
      </c>
      <c r="N169" s="29">
        <v>0</v>
      </c>
      <c r="O169" s="29">
        <v>0</v>
      </c>
      <c r="P169" s="29">
        <v>0</v>
      </c>
      <c r="Q169" s="29">
        <v>0</v>
      </c>
      <c r="R169" s="30">
        <v>3.3000000000000002E-2</v>
      </c>
    </row>
    <row r="170" spans="1:18" ht="15" x14ac:dyDescent="0.25">
      <c r="A170" s="23" t="s">
        <v>136</v>
      </c>
      <c r="B170" s="236" t="s">
        <v>46</v>
      </c>
      <c r="C170" s="24">
        <v>30</v>
      </c>
      <c r="D170" s="91">
        <f t="shared" ref="D170:R170" si="36">SUM(D171)</f>
        <v>1.98</v>
      </c>
      <c r="E170" s="91">
        <f t="shared" si="36"/>
        <v>0.27</v>
      </c>
      <c r="F170" s="91">
        <f t="shared" si="36"/>
        <v>11.4</v>
      </c>
      <c r="G170" s="91">
        <f t="shared" si="36"/>
        <v>59.7</v>
      </c>
      <c r="H170" s="25">
        <f t="shared" si="36"/>
        <v>4.8000000000000001E-2</v>
      </c>
      <c r="I170" s="91">
        <f t="shared" si="36"/>
        <v>1.7999999999999999E-2</v>
      </c>
      <c r="J170" s="25">
        <f t="shared" si="36"/>
        <v>0</v>
      </c>
      <c r="K170" s="25">
        <f t="shared" si="36"/>
        <v>0</v>
      </c>
      <c r="L170" s="25">
        <f t="shared" si="36"/>
        <v>0.39</v>
      </c>
      <c r="M170" s="25">
        <f t="shared" si="36"/>
        <v>6.9</v>
      </c>
      <c r="N170" s="25">
        <f t="shared" si="36"/>
        <v>1E-3</v>
      </c>
      <c r="O170" s="25">
        <f t="shared" si="36"/>
        <v>9.9</v>
      </c>
      <c r="P170" s="25">
        <f t="shared" si="36"/>
        <v>2E-3</v>
      </c>
      <c r="Q170" s="25">
        <f t="shared" si="36"/>
        <v>26.1</v>
      </c>
      <c r="R170" s="26">
        <f t="shared" si="36"/>
        <v>0.6</v>
      </c>
    </row>
    <row r="171" spans="1:18" ht="30" x14ac:dyDescent="0.25">
      <c r="A171" s="64"/>
      <c r="B171" s="241" t="s">
        <v>47</v>
      </c>
      <c r="C171" s="65" t="s">
        <v>48</v>
      </c>
      <c r="D171" s="28">
        <v>1.98</v>
      </c>
      <c r="E171" s="28">
        <v>0.27</v>
      </c>
      <c r="F171" s="28">
        <v>11.4</v>
      </c>
      <c r="G171" s="28">
        <v>59.7</v>
      </c>
      <c r="H171" s="28">
        <v>4.8000000000000001E-2</v>
      </c>
      <c r="I171" s="28">
        <v>1.7999999999999999E-2</v>
      </c>
      <c r="J171" s="28">
        <v>0</v>
      </c>
      <c r="K171" s="44">
        <v>0</v>
      </c>
      <c r="L171" s="44">
        <v>0.39</v>
      </c>
      <c r="M171" s="44">
        <v>6.9</v>
      </c>
      <c r="N171" s="45">
        <v>1E-3</v>
      </c>
      <c r="O171" s="45">
        <v>9.9</v>
      </c>
      <c r="P171" s="45">
        <v>2E-3</v>
      </c>
      <c r="Q171" s="45">
        <v>26.1</v>
      </c>
      <c r="R171" s="46">
        <v>0.6</v>
      </c>
    </row>
    <row r="172" spans="1:18" ht="15" x14ac:dyDescent="0.25">
      <c r="A172" s="93">
        <v>424</v>
      </c>
      <c r="B172" s="244" t="s">
        <v>137</v>
      </c>
      <c r="C172" s="94" t="s">
        <v>138</v>
      </c>
      <c r="D172" s="95">
        <f t="shared" ref="D172:R172" si="37">SUM(D173)</f>
        <v>5.08</v>
      </c>
      <c r="E172" s="95">
        <f t="shared" si="37"/>
        <v>4.5999999999999996</v>
      </c>
      <c r="F172" s="95">
        <f t="shared" si="37"/>
        <v>0.28000000000000003</v>
      </c>
      <c r="G172" s="95">
        <f t="shared" si="37"/>
        <v>62.8</v>
      </c>
      <c r="H172" s="96">
        <f t="shared" si="37"/>
        <v>0.28000000000000003</v>
      </c>
      <c r="I172" s="96">
        <f t="shared" si="37"/>
        <v>0.17599999999999999</v>
      </c>
      <c r="J172" s="95">
        <f t="shared" si="37"/>
        <v>0</v>
      </c>
      <c r="K172" s="95">
        <f t="shared" si="37"/>
        <v>0.1</v>
      </c>
      <c r="L172" s="95">
        <f t="shared" si="37"/>
        <v>0.24</v>
      </c>
      <c r="M172" s="96">
        <f t="shared" si="37"/>
        <v>22</v>
      </c>
      <c r="N172" s="96">
        <f t="shared" si="37"/>
        <v>8.0000000000000002E-3</v>
      </c>
      <c r="O172" s="96">
        <f t="shared" si="37"/>
        <v>4.8</v>
      </c>
      <c r="P172" s="96">
        <f t="shared" si="37"/>
        <v>1.2E-2</v>
      </c>
      <c r="Q172" s="96">
        <f t="shared" si="37"/>
        <v>76.8</v>
      </c>
      <c r="R172" s="97">
        <f t="shared" si="37"/>
        <v>1</v>
      </c>
    </row>
    <row r="173" spans="1:18" thickBot="1" x14ac:dyDescent="0.3">
      <c r="A173" s="98"/>
      <c r="B173" s="241" t="s">
        <v>67</v>
      </c>
      <c r="C173" s="65" t="s">
        <v>139</v>
      </c>
      <c r="D173" s="28">
        <v>5.08</v>
      </c>
      <c r="E173" s="28">
        <v>4.5999999999999996</v>
      </c>
      <c r="F173" s="28">
        <v>0.28000000000000003</v>
      </c>
      <c r="G173" s="28">
        <v>62.8</v>
      </c>
      <c r="H173" s="99">
        <v>0.28000000000000003</v>
      </c>
      <c r="I173" s="99">
        <v>0.17599999999999999</v>
      </c>
      <c r="J173" s="28">
        <v>0</v>
      </c>
      <c r="K173" s="28">
        <v>0.1</v>
      </c>
      <c r="L173" s="28">
        <v>0.24</v>
      </c>
      <c r="M173" s="99">
        <v>22</v>
      </c>
      <c r="N173" s="100">
        <v>8.0000000000000002E-3</v>
      </c>
      <c r="O173" s="100">
        <v>4.8</v>
      </c>
      <c r="P173" s="100">
        <v>1.2E-2</v>
      </c>
      <c r="Q173" s="100">
        <v>76.8</v>
      </c>
      <c r="R173" s="101">
        <v>1</v>
      </c>
    </row>
    <row r="174" spans="1:18" thickBot="1" x14ac:dyDescent="0.3">
      <c r="A174" s="267" t="s">
        <v>49</v>
      </c>
      <c r="B174" s="268"/>
      <c r="C174" s="269"/>
      <c r="D174" s="168">
        <f>SUM(D153,D157,D165,D170,D172,)</f>
        <v>22.564</v>
      </c>
      <c r="E174" s="168">
        <f t="shared" ref="E174:R174" si="38">SUM(E153,E157,E165,E170,E172,)</f>
        <v>27.93</v>
      </c>
      <c r="F174" s="168">
        <f t="shared" si="38"/>
        <v>64.518000000000001</v>
      </c>
      <c r="G174" s="168">
        <f t="shared" si="38"/>
        <v>604.75</v>
      </c>
      <c r="H174" s="168">
        <f t="shared" si="38"/>
        <v>0.49000000000000005</v>
      </c>
      <c r="I174" s="168">
        <f t="shared" si="38"/>
        <v>0.64800000000000013</v>
      </c>
      <c r="J174" s="168">
        <f t="shared" si="38"/>
        <v>2.0499999999999998</v>
      </c>
      <c r="K174" s="168">
        <f t="shared" si="38"/>
        <v>0.25600000000000001</v>
      </c>
      <c r="L174" s="168">
        <f t="shared" si="38"/>
        <v>1.161</v>
      </c>
      <c r="M174" s="168">
        <f t="shared" si="38"/>
        <v>379.12400000000002</v>
      </c>
      <c r="N174" s="168">
        <f t="shared" si="38"/>
        <v>3.4000000000000002E-2</v>
      </c>
      <c r="O174" s="168">
        <f t="shared" si="38"/>
        <v>86.828999999999994</v>
      </c>
      <c r="P174" s="168">
        <f t="shared" si="38"/>
        <v>2.3E-2</v>
      </c>
      <c r="Q174" s="168">
        <f t="shared" si="38"/>
        <v>487.98000000000008</v>
      </c>
      <c r="R174" s="168">
        <f t="shared" si="38"/>
        <v>3.4090000000000003</v>
      </c>
    </row>
    <row r="175" spans="1:18" x14ac:dyDescent="0.25">
      <c r="A175" s="161"/>
      <c r="B175" s="112"/>
      <c r="C175" s="169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</row>
    <row r="176" spans="1:18" x14ac:dyDescent="0.25">
      <c r="A176" s="161"/>
      <c r="B176" s="112"/>
      <c r="C176" s="169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</row>
    <row r="177" spans="1:18" ht="16.5" thickBot="1" x14ac:dyDescent="0.3">
      <c r="A177" s="279" t="s">
        <v>144</v>
      </c>
      <c r="B177" s="279"/>
      <c r="C177" s="279"/>
      <c r="D177" s="279"/>
      <c r="E177" s="279"/>
      <c r="F177" s="279"/>
      <c r="G177" s="279"/>
      <c r="H177" s="279"/>
      <c r="I177" s="279"/>
      <c r="J177" s="279"/>
      <c r="K177" s="279"/>
      <c r="L177" s="279"/>
      <c r="M177" s="279"/>
      <c r="N177" s="279"/>
      <c r="O177" s="279"/>
      <c r="P177" s="279"/>
      <c r="Q177" s="279"/>
      <c r="R177" s="279"/>
    </row>
    <row r="178" spans="1:18" x14ac:dyDescent="0.25">
      <c r="A178" s="272" t="s">
        <v>1</v>
      </c>
      <c r="B178" s="274" t="s">
        <v>2</v>
      </c>
      <c r="C178" s="280" t="s">
        <v>3</v>
      </c>
      <c r="D178" s="255" t="s">
        <v>4</v>
      </c>
      <c r="E178" s="256"/>
      <c r="F178" s="257"/>
      <c r="G178" s="274" t="s">
        <v>5</v>
      </c>
      <c r="H178" s="255" t="s">
        <v>6</v>
      </c>
      <c r="I178" s="256"/>
      <c r="J178" s="256"/>
      <c r="K178" s="256"/>
      <c r="L178" s="257"/>
      <c r="M178" s="254" t="s">
        <v>7</v>
      </c>
      <c r="N178" s="255"/>
      <c r="O178" s="255"/>
      <c r="P178" s="255"/>
      <c r="Q178" s="255"/>
      <c r="R178" s="278"/>
    </row>
    <row r="179" spans="1:18" ht="32.25" thickBot="1" x14ac:dyDescent="0.3">
      <c r="A179" s="273"/>
      <c r="B179" s="275"/>
      <c r="C179" s="281"/>
      <c r="D179" s="144" t="s">
        <v>8</v>
      </c>
      <c r="E179" s="144" t="s">
        <v>9</v>
      </c>
      <c r="F179" s="144" t="s">
        <v>10</v>
      </c>
      <c r="G179" s="275"/>
      <c r="H179" s="144" t="s">
        <v>11</v>
      </c>
      <c r="I179" s="144" t="s">
        <v>12</v>
      </c>
      <c r="J179" s="144" t="s">
        <v>13</v>
      </c>
      <c r="K179" s="144" t="s">
        <v>81</v>
      </c>
      <c r="L179" s="144" t="s">
        <v>14</v>
      </c>
      <c r="M179" s="146" t="s">
        <v>15</v>
      </c>
      <c r="N179" s="147" t="s">
        <v>16</v>
      </c>
      <c r="O179" s="147" t="s">
        <v>17</v>
      </c>
      <c r="P179" s="147" t="s">
        <v>18</v>
      </c>
      <c r="Q179" s="147" t="s">
        <v>19</v>
      </c>
      <c r="R179" s="148" t="s">
        <v>20</v>
      </c>
    </row>
    <row r="180" spans="1:18" ht="15" x14ac:dyDescent="0.25">
      <c r="A180" s="224">
        <v>2</v>
      </c>
      <c r="B180" s="248" t="s">
        <v>205</v>
      </c>
      <c r="C180" s="225" t="s">
        <v>27</v>
      </c>
      <c r="D180" s="226">
        <f t="shared" ref="D180:R180" si="39">SUM(D181:D184)</f>
        <v>1.0449999999999999</v>
      </c>
      <c r="E180" s="226">
        <f t="shared" si="39"/>
        <v>10.136000000000001</v>
      </c>
      <c r="F180" s="226">
        <f t="shared" si="39"/>
        <v>5.5519999999999996</v>
      </c>
      <c r="G180" s="226">
        <f t="shared" si="39"/>
        <v>118.94</v>
      </c>
      <c r="H180" s="227">
        <f t="shared" si="39"/>
        <v>3.3000000000000002E-2</v>
      </c>
      <c r="I180" s="227">
        <f t="shared" si="39"/>
        <v>3.7999999999999999E-2</v>
      </c>
      <c r="J180" s="227">
        <f t="shared" si="39"/>
        <v>52.533999999999999</v>
      </c>
      <c r="K180" s="227">
        <f t="shared" si="39"/>
        <v>0.52200000000000002</v>
      </c>
      <c r="L180" s="227">
        <f t="shared" si="39"/>
        <v>1.105</v>
      </c>
      <c r="M180" s="227">
        <f t="shared" si="39"/>
        <v>35.659999999999997</v>
      </c>
      <c r="N180" s="227">
        <f t="shared" si="39"/>
        <v>2E-3</v>
      </c>
      <c r="O180" s="227">
        <f t="shared" si="39"/>
        <v>18.080000000000002</v>
      </c>
      <c r="P180" s="227">
        <f t="shared" si="39"/>
        <v>0</v>
      </c>
      <c r="Q180" s="227">
        <f t="shared" si="39"/>
        <v>28.900000000000002</v>
      </c>
      <c r="R180" s="228">
        <f t="shared" si="39"/>
        <v>0.86199999999999988</v>
      </c>
    </row>
    <row r="181" spans="1:18" ht="15" x14ac:dyDescent="0.25">
      <c r="A181" s="87"/>
      <c r="B181" s="60" t="s">
        <v>206</v>
      </c>
      <c r="C181" s="60" t="s">
        <v>175</v>
      </c>
      <c r="D181" s="60">
        <v>0.72399999999999998</v>
      </c>
      <c r="E181" s="229">
        <v>0.04</v>
      </c>
      <c r="F181" s="60">
        <v>1.88</v>
      </c>
      <c r="G181" s="60">
        <v>11.2</v>
      </c>
      <c r="H181" s="60">
        <v>1.2E-2</v>
      </c>
      <c r="I181" s="60">
        <v>1.6E-2</v>
      </c>
      <c r="J181" s="60">
        <v>18</v>
      </c>
      <c r="K181" s="60">
        <v>1E-3</v>
      </c>
      <c r="L181" s="60">
        <v>0.04</v>
      </c>
      <c r="M181" s="60">
        <v>19.2</v>
      </c>
      <c r="N181" s="76">
        <v>1E-3</v>
      </c>
      <c r="O181" s="76">
        <v>6.4</v>
      </c>
      <c r="P181" s="76">
        <v>0</v>
      </c>
      <c r="Q181" s="76">
        <v>12.4</v>
      </c>
      <c r="R181" s="77">
        <v>0.24</v>
      </c>
    </row>
    <row r="182" spans="1:18" ht="15" x14ac:dyDescent="0.25">
      <c r="A182" s="87"/>
      <c r="B182" s="60" t="s">
        <v>148</v>
      </c>
      <c r="C182" s="55" t="s">
        <v>207</v>
      </c>
      <c r="D182" s="60">
        <v>0.08</v>
      </c>
      <c r="E182" s="60">
        <v>0.08</v>
      </c>
      <c r="F182" s="60">
        <v>1.8</v>
      </c>
      <c r="G182" s="60">
        <v>9</v>
      </c>
      <c r="H182" s="60">
        <v>6.0000000000000001E-3</v>
      </c>
      <c r="I182" s="60">
        <v>4.0000000000000001E-3</v>
      </c>
      <c r="J182" s="60">
        <v>33</v>
      </c>
      <c r="K182" s="60">
        <v>1E-3</v>
      </c>
      <c r="L182" s="60">
        <v>0.04</v>
      </c>
      <c r="M182" s="60">
        <v>3.2</v>
      </c>
      <c r="N182" s="76">
        <v>0</v>
      </c>
      <c r="O182" s="76">
        <v>1.8</v>
      </c>
      <c r="P182" s="76">
        <v>0</v>
      </c>
      <c r="Q182" s="76">
        <v>2.2000000000000002</v>
      </c>
      <c r="R182" s="77">
        <v>0.44</v>
      </c>
    </row>
    <row r="183" spans="1:18" ht="15" x14ac:dyDescent="0.25">
      <c r="A183" s="87"/>
      <c r="B183" s="60" t="s">
        <v>164</v>
      </c>
      <c r="C183" s="60" t="s">
        <v>208</v>
      </c>
      <c r="D183" s="126">
        <v>0.24099999999999999</v>
      </c>
      <c r="E183" s="126">
        <v>2.5999999999999999E-2</v>
      </c>
      <c r="F183" s="126">
        <v>1.8720000000000001</v>
      </c>
      <c r="G183" s="126">
        <v>8.84</v>
      </c>
      <c r="H183" s="181">
        <v>1.4999999999999999E-2</v>
      </c>
      <c r="I183" s="181">
        <v>1.7999999999999999E-2</v>
      </c>
      <c r="J183" s="181">
        <v>1.534</v>
      </c>
      <c r="K183" s="181">
        <v>0.52</v>
      </c>
      <c r="L183" s="181">
        <v>0.104</v>
      </c>
      <c r="M183" s="181">
        <v>13.26</v>
      </c>
      <c r="N183" s="182">
        <v>1E-3</v>
      </c>
      <c r="O183" s="182">
        <v>9.8800000000000008</v>
      </c>
      <c r="P183" s="182">
        <v>0</v>
      </c>
      <c r="Q183" s="182">
        <v>14.3</v>
      </c>
      <c r="R183" s="183">
        <v>0.182</v>
      </c>
    </row>
    <row r="184" spans="1:18" ht="15" x14ac:dyDescent="0.25">
      <c r="A184" s="87"/>
      <c r="B184" s="60" t="s">
        <v>151</v>
      </c>
      <c r="C184" s="230" t="s">
        <v>128</v>
      </c>
      <c r="D184" s="126">
        <v>0</v>
      </c>
      <c r="E184" s="126">
        <v>9.99</v>
      </c>
      <c r="F184" s="126">
        <v>0</v>
      </c>
      <c r="G184" s="126">
        <v>89.9</v>
      </c>
      <c r="H184" s="126">
        <v>0</v>
      </c>
      <c r="I184" s="126">
        <v>0</v>
      </c>
      <c r="J184" s="126">
        <v>0</v>
      </c>
      <c r="K184" s="126">
        <v>0</v>
      </c>
      <c r="L184" s="126">
        <v>0.92100000000000004</v>
      </c>
      <c r="M184" s="126">
        <v>0</v>
      </c>
      <c r="N184" s="126">
        <v>0</v>
      </c>
      <c r="O184" s="126">
        <v>0</v>
      </c>
      <c r="P184" s="126">
        <v>0</v>
      </c>
      <c r="Q184" s="126">
        <v>0</v>
      </c>
      <c r="R184" s="128">
        <v>0</v>
      </c>
    </row>
    <row r="185" spans="1:18" x14ac:dyDescent="0.25">
      <c r="A185" s="38">
        <v>347</v>
      </c>
      <c r="B185" s="242" t="s">
        <v>84</v>
      </c>
      <c r="C185" s="19" t="s">
        <v>27</v>
      </c>
      <c r="D185" s="58">
        <f t="shared" ref="D185:R185" si="40">SUM(D186:D190)</f>
        <v>15.98</v>
      </c>
      <c r="E185" s="58">
        <f t="shared" si="40"/>
        <v>2.6100000000000003</v>
      </c>
      <c r="F185" s="58">
        <f t="shared" si="40"/>
        <v>7.91</v>
      </c>
      <c r="G185" s="58">
        <f t="shared" si="40"/>
        <v>118.94</v>
      </c>
      <c r="H185" s="39">
        <f t="shared" si="40"/>
        <v>9.1999999999999998E-2</v>
      </c>
      <c r="I185" s="58">
        <f t="shared" si="40"/>
        <v>8.7999999999999995E-2</v>
      </c>
      <c r="J185" s="58">
        <f t="shared" si="40"/>
        <v>0.92</v>
      </c>
      <c r="K185" s="58">
        <f t="shared" si="40"/>
        <v>4.2999999999999997E-2</v>
      </c>
      <c r="L185" s="58">
        <f t="shared" si="40"/>
        <v>1.052</v>
      </c>
      <c r="M185" s="39">
        <f t="shared" si="40"/>
        <v>28.82</v>
      </c>
      <c r="N185" s="39">
        <f t="shared" si="40"/>
        <v>0.112</v>
      </c>
      <c r="O185" s="39">
        <f t="shared" si="40"/>
        <v>32.86</v>
      </c>
      <c r="P185" s="39">
        <f t="shared" si="40"/>
        <v>2.3E-2</v>
      </c>
      <c r="Q185" s="39">
        <f t="shared" si="40"/>
        <v>221.22</v>
      </c>
      <c r="R185" s="40">
        <f t="shared" si="40"/>
        <v>1.1499999999999999</v>
      </c>
    </row>
    <row r="186" spans="1:18" x14ac:dyDescent="0.25">
      <c r="A186" s="38"/>
      <c r="B186" s="2" t="s">
        <v>85</v>
      </c>
      <c r="C186" s="6" t="s">
        <v>86</v>
      </c>
      <c r="D186" s="6">
        <v>12.8</v>
      </c>
      <c r="E186" s="6">
        <v>0.48</v>
      </c>
      <c r="F186" s="6">
        <v>0</v>
      </c>
      <c r="G186" s="6">
        <v>55.2</v>
      </c>
      <c r="H186" s="41">
        <v>7.1999999999999995E-2</v>
      </c>
      <c r="I186" s="41">
        <v>5.6000000000000001E-2</v>
      </c>
      <c r="J186" s="6">
        <v>0.8</v>
      </c>
      <c r="K186" s="6">
        <v>8.0000000000000002E-3</v>
      </c>
      <c r="L186" s="6">
        <v>0.72</v>
      </c>
      <c r="M186" s="41">
        <v>20</v>
      </c>
      <c r="N186" s="42">
        <v>0.108</v>
      </c>
      <c r="O186" s="42">
        <v>24</v>
      </c>
      <c r="P186" s="42">
        <v>1.7999999999999999E-2</v>
      </c>
      <c r="Q186" s="42">
        <v>168</v>
      </c>
      <c r="R186" s="43">
        <v>0.52</v>
      </c>
    </row>
    <row r="187" spans="1:18" ht="30" x14ac:dyDescent="0.25">
      <c r="A187" s="38"/>
      <c r="B187" s="2" t="s">
        <v>87</v>
      </c>
      <c r="C187" s="59" t="s">
        <v>45</v>
      </c>
      <c r="D187" s="6">
        <v>0.6</v>
      </c>
      <c r="E187" s="6">
        <v>0.64</v>
      </c>
      <c r="F187" s="6">
        <v>0.94</v>
      </c>
      <c r="G187" s="6">
        <v>12</v>
      </c>
      <c r="H187" s="41">
        <v>1.6E-2</v>
      </c>
      <c r="I187" s="41">
        <v>6.0000000000000001E-3</v>
      </c>
      <c r="J187" s="6">
        <v>0.12</v>
      </c>
      <c r="K187" s="6">
        <v>4.0000000000000001E-3</v>
      </c>
      <c r="L187" s="6">
        <v>0</v>
      </c>
      <c r="M187" s="41">
        <v>2.2999999999999998</v>
      </c>
      <c r="N187" s="42">
        <v>2E-3</v>
      </c>
      <c r="O187" s="42">
        <v>2.8</v>
      </c>
      <c r="P187" s="42">
        <v>0</v>
      </c>
      <c r="Q187" s="42">
        <v>18</v>
      </c>
      <c r="R187" s="43">
        <v>0.2</v>
      </c>
    </row>
    <row r="188" spans="1:18" ht="30" x14ac:dyDescent="0.25">
      <c r="A188" s="38"/>
      <c r="B188" s="2" t="s">
        <v>88</v>
      </c>
      <c r="C188" s="59" t="s">
        <v>89</v>
      </c>
      <c r="D188" s="6">
        <v>1.06</v>
      </c>
      <c r="E188" s="6">
        <v>0.11</v>
      </c>
      <c r="F188" s="6">
        <v>6.89</v>
      </c>
      <c r="G188" s="6">
        <v>32.9</v>
      </c>
      <c r="H188" s="41">
        <v>0</v>
      </c>
      <c r="I188" s="41">
        <v>0</v>
      </c>
      <c r="J188" s="6">
        <v>0</v>
      </c>
      <c r="K188" s="6">
        <v>0</v>
      </c>
      <c r="L188" s="6">
        <v>0.26</v>
      </c>
      <c r="M188" s="41">
        <v>3.22</v>
      </c>
      <c r="N188" s="42">
        <v>0</v>
      </c>
      <c r="O188" s="42">
        <v>4.62</v>
      </c>
      <c r="P188" s="42">
        <v>1E-3</v>
      </c>
      <c r="Q188" s="42">
        <v>12.18</v>
      </c>
      <c r="R188" s="43">
        <v>0.28000000000000003</v>
      </c>
    </row>
    <row r="189" spans="1:18" x14ac:dyDescent="0.25">
      <c r="A189" s="38"/>
      <c r="B189" s="2" t="s">
        <v>90</v>
      </c>
      <c r="C189" s="59" t="s">
        <v>91</v>
      </c>
      <c r="D189" s="6">
        <v>1.52</v>
      </c>
      <c r="E189" s="6">
        <v>1.38</v>
      </c>
      <c r="F189" s="6">
        <v>0.08</v>
      </c>
      <c r="G189" s="6">
        <v>18.84</v>
      </c>
      <c r="H189" s="41">
        <v>4.0000000000000001E-3</v>
      </c>
      <c r="I189" s="41">
        <v>2.5999999999999999E-2</v>
      </c>
      <c r="J189" s="6">
        <v>0</v>
      </c>
      <c r="K189" s="6">
        <v>3.1E-2</v>
      </c>
      <c r="L189" s="6">
        <v>7.1999999999999995E-2</v>
      </c>
      <c r="M189" s="41">
        <v>3.3</v>
      </c>
      <c r="N189" s="42">
        <v>2E-3</v>
      </c>
      <c r="O189" s="42">
        <v>1.44</v>
      </c>
      <c r="P189" s="42">
        <v>4.0000000000000001E-3</v>
      </c>
      <c r="Q189" s="42">
        <v>23.04</v>
      </c>
      <c r="R189" s="43">
        <v>0.15</v>
      </c>
    </row>
    <row r="190" spans="1:18" x14ac:dyDescent="0.25">
      <c r="A190" s="38"/>
      <c r="B190" s="60" t="s">
        <v>92</v>
      </c>
      <c r="C190" s="61" t="s">
        <v>33</v>
      </c>
      <c r="D190" s="41">
        <v>0</v>
      </c>
      <c r="E190" s="41">
        <v>0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2">
        <v>0</v>
      </c>
      <c r="O190" s="42">
        <v>0</v>
      </c>
      <c r="P190" s="42">
        <v>0</v>
      </c>
      <c r="Q190" s="42">
        <v>0</v>
      </c>
      <c r="R190" s="43">
        <v>0</v>
      </c>
    </row>
    <row r="191" spans="1:18" ht="15.75" customHeight="1" x14ac:dyDescent="0.25">
      <c r="A191" s="1">
        <v>165</v>
      </c>
      <c r="B191" s="240" t="s">
        <v>34</v>
      </c>
      <c r="C191" s="13" t="s">
        <v>35</v>
      </c>
      <c r="D191" s="14">
        <f>SUM(D192:D195)</f>
        <v>10.59</v>
      </c>
      <c r="E191" s="14">
        <f t="shared" ref="E191:R191" si="41">SUM(E192:E195)</f>
        <v>5.46</v>
      </c>
      <c r="F191" s="14">
        <f t="shared" si="41"/>
        <v>47.8</v>
      </c>
      <c r="G191" s="14">
        <f t="shared" si="41"/>
        <v>282.32</v>
      </c>
      <c r="H191" s="14">
        <f t="shared" si="41"/>
        <v>0.22700000000000001</v>
      </c>
      <c r="I191" s="14">
        <f t="shared" si="41"/>
        <v>0.12300000000000001</v>
      </c>
      <c r="J191" s="14">
        <f t="shared" si="41"/>
        <v>0</v>
      </c>
      <c r="K191" s="14">
        <f t="shared" si="41"/>
        <v>2.1999999999999999E-2</v>
      </c>
      <c r="L191" s="14">
        <f t="shared" si="41"/>
        <v>0.71300000000000008</v>
      </c>
      <c r="M191" s="14">
        <f t="shared" si="41"/>
        <v>14.82</v>
      </c>
      <c r="N191" s="14">
        <f t="shared" si="41"/>
        <v>2E-3</v>
      </c>
      <c r="O191" s="16">
        <f t="shared" si="41"/>
        <v>167.202</v>
      </c>
      <c r="P191" s="14">
        <f t="shared" si="41"/>
        <v>5.0000000000000001E-3</v>
      </c>
      <c r="Q191" s="16">
        <f t="shared" si="41"/>
        <v>250.417</v>
      </c>
      <c r="R191" s="15">
        <f t="shared" si="41"/>
        <v>4.2090000000000005</v>
      </c>
    </row>
    <row r="192" spans="1:18" ht="15" customHeight="1" x14ac:dyDescent="0.25">
      <c r="A192" s="1"/>
      <c r="B192" s="2" t="s">
        <v>29</v>
      </c>
      <c r="C192" s="3" t="s">
        <v>36</v>
      </c>
      <c r="D192" s="4">
        <v>0</v>
      </c>
      <c r="E192" s="4">
        <v>0</v>
      </c>
      <c r="F192" s="4">
        <v>0</v>
      </c>
      <c r="G192" s="4">
        <v>0</v>
      </c>
      <c r="H192" s="5">
        <v>0.22700000000000001</v>
      </c>
      <c r="I192" s="5">
        <v>0.11700000000000001</v>
      </c>
      <c r="J192" s="6">
        <v>0</v>
      </c>
      <c r="K192" s="7">
        <v>0</v>
      </c>
      <c r="L192" s="7">
        <v>0</v>
      </c>
      <c r="M192" s="8">
        <v>12.51</v>
      </c>
      <c r="N192" s="5">
        <v>0</v>
      </c>
      <c r="O192" s="5">
        <v>0</v>
      </c>
      <c r="P192" s="5">
        <v>0</v>
      </c>
      <c r="Q192" s="9">
        <v>0</v>
      </c>
      <c r="R192" s="10">
        <v>4.1900000000000004</v>
      </c>
    </row>
    <row r="193" spans="1:18" x14ac:dyDescent="0.25">
      <c r="A193" s="1"/>
      <c r="B193" s="2" t="s">
        <v>37</v>
      </c>
      <c r="C193" s="3" t="s">
        <v>38</v>
      </c>
      <c r="D193" s="4">
        <v>10.53</v>
      </c>
      <c r="E193" s="4">
        <v>2.76</v>
      </c>
      <c r="F193" s="4">
        <v>47.73</v>
      </c>
      <c r="G193" s="4">
        <v>257.45999999999998</v>
      </c>
      <c r="H193" s="5">
        <v>0</v>
      </c>
      <c r="I193" s="5">
        <v>6.0000000000000001E-3</v>
      </c>
      <c r="J193" s="6">
        <v>0</v>
      </c>
      <c r="K193" s="7">
        <v>2E-3</v>
      </c>
      <c r="L193" s="7">
        <v>0.66900000000000004</v>
      </c>
      <c r="M193" s="8">
        <v>1.26</v>
      </c>
      <c r="N193" s="5">
        <v>2E-3</v>
      </c>
      <c r="O193" s="5">
        <v>167.18</v>
      </c>
      <c r="P193" s="5">
        <v>5.0000000000000001E-3</v>
      </c>
      <c r="Q193" s="9">
        <v>249.1</v>
      </c>
      <c r="R193" s="10">
        <v>0.01</v>
      </c>
    </row>
    <row r="194" spans="1:18" x14ac:dyDescent="0.25">
      <c r="A194" s="1"/>
      <c r="B194" s="2" t="s">
        <v>32</v>
      </c>
      <c r="C194" s="3" t="s">
        <v>39</v>
      </c>
      <c r="D194" s="4">
        <v>0</v>
      </c>
      <c r="E194" s="4">
        <v>0</v>
      </c>
      <c r="F194" s="4">
        <v>0</v>
      </c>
      <c r="G194" s="4">
        <v>0</v>
      </c>
      <c r="H194" s="5">
        <v>0</v>
      </c>
      <c r="I194" s="5">
        <v>0</v>
      </c>
      <c r="J194" s="6">
        <v>0</v>
      </c>
      <c r="K194" s="7">
        <v>0</v>
      </c>
      <c r="L194" s="7">
        <v>0</v>
      </c>
      <c r="M194" s="8">
        <v>0</v>
      </c>
      <c r="N194" s="5">
        <v>0</v>
      </c>
      <c r="O194" s="5">
        <v>0</v>
      </c>
      <c r="P194" s="5">
        <v>0</v>
      </c>
      <c r="Q194" s="9"/>
      <c r="R194" s="10">
        <v>0</v>
      </c>
    </row>
    <row r="195" spans="1:18" x14ac:dyDescent="0.25">
      <c r="A195" s="1"/>
      <c r="B195" s="2" t="s">
        <v>40</v>
      </c>
      <c r="C195" s="3" t="s">
        <v>41</v>
      </c>
      <c r="D195" s="4">
        <v>0.06</v>
      </c>
      <c r="E195" s="4">
        <v>2.7</v>
      </c>
      <c r="F195" s="4">
        <v>7.0000000000000007E-2</v>
      </c>
      <c r="G195" s="4">
        <v>24.86</v>
      </c>
      <c r="H195" s="5">
        <v>0</v>
      </c>
      <c r="I195" s="5">
        <v>0</v>
      </c>
      <c r="J195" s="6">
        <v>0</v>
      </c>
      <c r="K195" s="7">
        <v>0.02</v>
      </c>
      <c r="L195" s="7">
        <v>4.3999999999999997E-2</v>
      </c>
      <c r="M195" s="8">
        <v>1.05</v>
      </c>
      <c r="N195" s="5">
        <v>0</v>
      </c>
      <c r="O195" s="5">
        <v>2.1999999999999999E-2</v>
      </c>
      <c r="P195" s="5">
        <v>0</v>
      </c>
      <c r="Q195" s="9">
        <v>1.3169999999999999</v>
      </c>
      <c r="R195" s="10">
        <v>8.9999999999999993E-3</v>
      </c>
    </row>
    <row r="196" spans="1:18" ht="15" x14ac:dyDescent="0.25">
      <c r="A196" s="18">
        <v>132</v>
      </c>
      <c r="B196" s="242" t="s">
        <v>98</v>
      </c>
      <c r="C196" s="13">
        <v>200</v>
      </c>
      <c r="D196" s="19">
        <f>SUM(D197:D199)</f>
        <v>0.03</v>
      </c>
      <c r="E196" s="19">
        <f t="shared" ref="E196:J196" si="42">SUM(E197:E199)</f>
        <v>0.12</v>
      </c>
      <c r="F196" s="19">
        <f t="shared" si="42"/>
        <v>12.997999999999999</v>
      </c>
      <c r="G196" s="19">
        <f t="shared" si="42"/>
        <v>52.71</v>
      </c>
      <c r="H196" s="71">
        <f t="shared" si="42"/>
        <v>0</v>
      </c>
      <c r="I196" s="71">
        <f t="shared" si="42"/>
        <v>6.0000000000000001E-3</v>
      </c>
      <c r="J196" s="19">
        <f t="shared" si="42"/>
        <v>0.06</v>
      </c>
      <c r="K196" s="19">
        <f>SUM(K197:K199)</f>
        <v>0</v>
      </c>
      <c r="L196" s="19">
        <f>SUM(L197:L199)</f>
        <v>0</v>
      </c>
      <c r="M196" s="71">
        <f t="shared" ref="M196:R196" si="43">SUM(M197:M199)</f>
        <v>3.3600000000000003</v>
      </c>
      <c r="N196" s="71">
        <f t="shared" si="43"/>
        <v>0</v>
      </c>
      <c r="O196" s="71">
        <f t="shared" si="43"/>
        <v>2.64</v>
      </c>
      <c r="P196" s="71">
        <f t="shared" si="43"/>
        <v>0</v>
      </c>
      <c r="Q196" s="71">
        <f t="shared" si="43"/>
        <v>4.9400000000000004</v>
      </c>
      <c r="R196" s="72">
        <f t="shared" si="43"/>
        <v>0.53100000000000003</v>
      </c>
    </row>
    <row r="197" spans="1:18" ht="15" x14ac:dyDescent="0.25">
      <c r="A197" s="73"/>
      <c r="B197" s="2" t="s">
        <v>99</v>
      </c>
      <c r="C197" s="204" t="s">
        <v>100</v>
      </c>
      <c r="D197" s="2">
        <v>0.03</v>
      </c>
      <c r="E197" s="2">
        <v>0.12</v>
      </c>
      <c r="F197" s="2">
        <v>2.4E-2</v>
      </c>
      <c r="G197" s="2">
        <v>0.84</v>
      </c>
      <c r="H197" s="2">
        <v>0</v>
      </c>
      <c r="I197" s="2">
        <v>6.0000000000000001E-3</v>
      </c>
      <c r="J197" s="2">
        <v>0.06</v>
      </c>
      <c r="K197" s="2">
        <v>0</v>
      </c>
      <c r="L197" s="2">
        <v>0</v>
      </c>
      <c r="M197" s="2">
        <v>2.97</v>
      </c>
      <c r="N197" s="74">
        <v>0</v>
      </c>
      <c r="O197" s="74">
        <v>2.64</v>
      </c>
      <c r="P197" s="74">
        <v>0</v>
      </c>
      <c r="Q197" s="74">
        <v>4.9400000000000004</v>
      </c>
      <c r="R197" s="75">
        <v>0.49199999999999999</v>
      </c>
    </row>
    <row r="198" spans="1:18" ht="15" x14ac:dyDescent="0.25">
      <c r="A198" s="73"/>
      <c r="B198" s="2" t="s">
        <v>101</v>
      </c>
      <c r="C198" s="204" t="s">
        <v>102</v>
      </c>
      <c r="D198" s="60">
        <v>0</v>
      </c>
      <c r="E198" s="60">
        <v>0</v>
      </c>
      <c r="F198" s="60">
        <v>0</v>
      </c>
      <c r="G198" s="60">
        <v>0</v>
      </c>
      <c r="H198" s="60">
        <v>0</v>
      </c>
      <c r="I198" s="60">
        <v>0</v>
      </c>
      <c r="J198" s="60">
        <v>0</v>
      </c>
      <c r="K198" s="76">
        <v>0</v>
      </c>
      <c r="L198" s="76">
        <v>0</v>
      </c>
      <c r="M198" s="76">
        <v>0</v>
      </c>
      <c r="N198" s="76">
        <v>0</v>
      </c>
      <c r="O198" s="76">
        <v>0</v>
      </c>
      <c r="P198" s="76">
        <v>0</v>
      </c>
      <c r="Q198" s="76">
        <v>0</v>
      </c>
      <c r="R198" s="77">
        <v>0</v>
      </c>
    </row>
    <row r="199" spans="1:18" ht="15" x14ac:dyDescent="0.25">
      <c r="A199" s="73"/>
      <c r="B199" s="2" t="s">
        <v>66</v>
      </c>
      <c r="C199" s="204" t="s">
        <v>103</v>
      </c>
      <c r="D199" s="2">
        <v>0</v>
      </c>
      <c r="E199" s="2">
        <v>0</v>
      </c>
      <c r="F199" s="2">
        <v>12.974</v>
      </c>
      <c r="G199" s="2">
        <v>51.87</v>
      </c>
      <c r="H199" s="60">
        <v>0</v>
      </c>
      <c r="I199" s="60">
        <v>0</v>
      </c>
      <c r="J199" s="2">
        <v>0</v>
      </c>
      <c r="K199" s="2">
        <v>0</v>
      </c>
      <c r="L199" s="2">
        <v>0</v>
      </c>
      <c r="M199" s="2">
        <v>0.39</v>
      </c>
      <c r="N199" s="74">
        <v>0</v>
      </c>
      <c r="O199" s="74">
        <v>0</v>
      </c>
      <c r="P199" s="74">
        <v>0</v>
      </c>
      <c r="Q199" s="74">
        <v>0</v>
      </c>
      <c r="R199" s="75">
        <v>3.9E-2</v>
      </c>
    </row>
    <row r="200" spans="1:18" ht="15" x14ac:dyDescent="0.25">
      <c r="A200" s="47">
        <v>11</v>
      </c>
      <c r="B200" s="243" t="s">
        <v>181</v>
      </c>
      <c r="C200" s="84">
        <v>30</v>
      </c>
      <c r="D200" s="184">
        <f>SUM(D201)</f>
        <v>1.98</v>
      </c>
      <c r="E200" s="184">
        <f t="shared" ref="E200:R200" si="44">SUM(E201)</f>
        <v>0.36</v>
      </c>
      <c r="F200" s="184">
        <f t="shared" si="44"/>
        <v>10.8</v>
      </c>
      <c r="G200" s="184">
        <f t="shared" si="44"/>
        <v>54.3</v>
      </c>
      <c r="H200" s="184">
        <f t="shared" si="44"/>
        <v>5.3999999999999999E-2</v>
      </c>
      <c r="I200" s="184">
        <f t="shared" si="44"/>
        <v>2.4E-2</v>
      </c>
      <c r="J200" s="184">
        <f t="shared" si="44"/>
        <v>0</v>
      </c>
      <c r="K200" s="185">
        <f t="shared" si="44"/>
        <v>0</v>
      </c>
      <c r="L200" s="185">
        <f t="shared" si="44"/>
        <v>0</v>
      </c>
      <c r="M200" s="185">
        <f t="shared" si="44"/>
        <v>0</v>
      </c>
      <c r="N200" s="185">
        <f t="shared" si="44"/>
        <v>0</v>
      </c>
      <c r="O200" s="185">
        <f t="shared" si="44"/>
        <v>0</v>
      </c>
      <c r="P200" s="185">
        <f t="shared" si="44"/>
        <v>0</v>
      </c>
      <c r="Q200" s="185">
        <f t="shared" si="44"/>
        <v>0</v>
      </c>
      <c r="R200" s="186">
        <f t="shared" si="44"/>
        <v>0</v>
      </c>
    </row>
    <row r="201" spans="1:18" thickBot="1" x14ac:dyDescent="0.3">
      <c r="A201" s="47"/>
      <c r="B201" s="60" t="s">
        <v>182</v>
      </c>
      <c r="C201" s="55" t="s">
        <v>48</v>
      </c>
      <c r="D201" s="187">
        <v>1.98</v>
      </c>
      <c r="E201" s="187">
        <v>0.36</v>
      </c>
      <c r="F201" s="187">
        <v>10.8</v>
      </c>
      <c r="G201" s="187">
        <v>54.3</v>
      </c>
      <c r="H201" s="187">
        <v>5.3999999999999999E-2</v>
      </c>
      <c r="I201" s="187">
        <v>2.4E-2</v>
      </c>
      <c r="J201" s="187">
        <v>0</v>
      </c>
      <c r="K201" s="120">
        <v>0</v>
      </c>
      <c r="L201" s="120">
        <v>0</v>
      </c>
      <c r="M201" s="120">
        <v>0</v>
      </c>
      <c r="N201" s="120">
        <v>0</v>
      </c>
      <c r="O201" s="120">
        <v>0</v>
      </c>
      <c r="P201" s="120">
        <v>0</v>
      </c>
      <c r="Q201" s="120">
        <v>0</v>
      </c>
      <c r="R201" s="125">
        <v>0</v>
      </c>
    </row>
    <row r="202" spans="1:18" thickBot="1" x14ac:dyDescent="0.3">
      <c r="A202" s="267" t="s">
        <v>49</v>
      </c>
      <c r="B202" s="268"/>
      <c r="C202" s="269"/>
      <c r="D202" s="149">
        <f>SUM(D180,D185,D191,D196,D200,)</f>
        <v>29.625</v>
      </c>
      <c r="E202" s="149">
        <f t="shared" ref="E202:R202" si="45">SUM(E180,E185,E191,E196,E200,)</f>
        <v>18.686000000000003</v>
      </c>
      <c r="F202" s="149">
        <f t="shared" si="45"/>
        <v>85.06</v>
      </c>
      <c r="G202" s="149">
        <f t="shared" si="45"/>
        <v>627.21</v>
      </c>
      <c r="H202" s="149">
        <f t="shared" si="45"/>
        <v>0.40599999999999997</v>
      </c>
      <c r="I202" s="149">
        <f t="shared" si="45"/>
        <v>0.27900000000000003</v>
      </c>
      <c r="J202" s="149">
        <f t="shared" si="45"/>
        <v>53.514000000000003</v>
      </c>
      <c r="K202" s="149">
        <f t="shared" si="45"/>
        <v>0.58700000000000008</v>
      </c>
      <c r="L202" s="149">
        <f t="shared" si="45"/>
        <v>2.87</v>
      </c>
      <c r="M202" s="149">
        <f t="shared" si="45"/>
        <v>82.659999999999982</v>
      </c>
      <c r="N202" s="149">
        <f t="shared" si="45"/>
        <v>0.11600000000000001</v>
      </c>
      <c r="O202" s="149">
        <f t="shared" si="45"/>
        <v>220.78199999999998</v>
      </c>
      <c r="P202" s="149">
        <f t="shared" si="45"/>
        <v>2.8000000000000001E-2</v>
      </c>
      <c r="Q202" s="149">
        <f t="shared" si="45"/>
        <v>505.47700000000003</v>
      </c>
      <c r="R202" s="149">
        <f t="shared" si="45"/>
        <v>6.7519999999999998</v>
      </c>
    </row>
    <row r="203" spans="1:18" x14ac:dyDescent="0.25">
      <c r="A203" s="161"/>
      <c r="B203" s="112"/>
      <c r="C203" s="171"/>
      <c r="D203" s="163"/>
      <c r="E203" s="163"/>
      <c r="F203" s="163"/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</row>
    <row r="204" spans="1:18" thickBot="1" x14ac:dyDescent="0.3">
      <c r="A204" s="287" t="s">
        <v>146</v>
      </c>
      <c r="B204" s="287"/>
      <c r="C204" s="287"/>
      <c r="D204" s="287"/>
      <c r="E204" s="287"/>
      <c r="F204" s="287"/>
      <c r="G204" s="287"/>
      <c r="H204" s="287"/>
      <c r="I204" s="287"/>
      <c r="J204" s="287"/>
      <c r="K204" s="287"/>
      <c r="L204" s="287"/>
      <c r="M204" s="287"/>
      <c r="N204" s="287"/>
      <c r="O204" s="287"/>
      <c r="P204" s="287"/>
      <c r="Q204" s="287"/>
      <c r="R204" s="287"/>
    </row>
    <row r="205" spans="1:18" x14ac:dyDescent="0.25">
      <c r="A205" s="282" t="s">
        <v>1</v>
      </c>
      <c r="B205" s="274" t="s">
        <v>2</v>
      </c>
      <c r="C205" s="274" t="s">
        <v>3</v>
      </c>
      <c r="D205" s="284" t="s">
        <v>4</v>
      </c>
      <c r="E205" s="285"/>
      <c r="F205" s="286"/>
      <c r="G205" s="274" t="s">
        <v>5</v>
      </c>
      <c r="H205" s="255" t="s">
        <v>6</v>
      </c>
      <c r="I205" s="256"/>
      <c r="J205" s="256"/>
      <c r="K205" s="256"/>
      <c r="L205" s="257"/>
      <c r="M205" s="254" t="s">
        <v>7</v>
      </c>
      <c r="N205" s="255"/>
      <c r="O205" s="255"/>
      <c r="P205" s="255"/>
      <c r="Q205" s="255"/>
      <c r="R205" s="278"/>
    </row>
    <row r="206" spans="1:18" ht="16.5" thickBot="1" x14ac:dyDescent="0.3">
      <c r="A206" s="283"/>
      <c r="B206" s="275"/>
      <c r="C206" s="275"/>
      <c r="D206" s="22" t="s">
        <v>51</v>
      </c>
      <c r="E206" s="22" t="s">
        <v>52</v>
      </c>
      <c r="F206" s="22" t="s">
        <v>53</v>
      </c>
      <c r="G206" s="275"/>
      <c r="H206" s="144" t="s">
        <v>11</v>
      </c>
      <c r="I206" s="144" t="s">
        <v>12</v>
      </c>
      <c r="J206" s="144" t="s">
        <v>13</v>
      </c>
      <c r="K206" s="144" t="s">
        <v>81</v>
      </c>
      <c r="L206" s="144" t="s">
        <v>14</v>
      </c>
      <c r="M206" s="146" t="s">
        <v>15</v>
      </c>
      <c r="N206" s="147" t="s">
        <v>16</v>
      </c>
      <c r="O206" s="147" t="s">
        <v>17</v>
      </c>
      <c r="P206" s="147" t="s">
        <v>18</v>
      </c>
      <c r="Q206" s="147" t="s">
        <v>19</v>
      </c>
      <c r="R206" s="148" t="s">
        <v>20</v>
      </c>
    </row>
    <row r="207" spans="1:18" ht="15" x14ac:dyDescent="0.25">
      <c r="A207" s="153">
        <v>1</v>
      </c>
      <c r="B207" s="244" t="s">
        <v>54</v>
      </c>
      <c r="C207" s="154">
        <v>40</v>
      </c>
      <c r="D207" s="95">
        <f t="shared" ref="D207:J207" si="46">SUM(D208:D210)</f>
        <v>4.9640000000000004</v>
      </c>
      <c r="E207" s="95">
        <f t="shared" si="46"/>
        <v>9.3699999999999992</v>
      </c>
      <c r="F207" s="95">
        <f t="shared" si="46"/>
        <v>9.7479999999999993</v>
      </c>
      <c r="G207" s="95">
        <f t="shared" si="46"/>
        <v>144.29000000000002</v>
      </c>
      <c r="H207" s="95">
        <f t="shared" si="46"/>
        <v>3.9E-2</v>
      </c>
      <c r="I207" s="95">
        <f t="shared" si="46"/>
        <v>6.3E-2</v>
      </c>
      <c r="J207" s="95">
        <f t="shared" si="46"/>
        <v>0.1</v>
      </c>
      <c r="K207" s="25">
        <f>SUM(K208:K210)</f>
        <v>6.9000000000000006E-2</v>
      </c>
      <c r="L207" s="25">
        <f>SUM(L208:L210)</f>
        <v>0.39400000000000002</v>
      </c>
      <c r="M207" s="25">
        <f t="shared" ref="M207:R207" si="47">SUM(M208:M210)</f>
        <v>132.6</v>
      </c>
      <c r="N207" s="25">
        <f t="shared" si="47"/>
        <v>1E-3</v>
      </c>
      <c r="O207" s="25">
        <f t="shared" si="47"/>
        <v>11.254</v>
      </c>
      <c r="P207" s="25">
        <f t="shared" si="47"/>
        <v>3.0000000000000001E-3</v>
      </c>
      <c r="Q207" s="25">
        <f t="shared" si="47"/>
        <v>85.44</v>
      </c>
      <c r="R207" s="26">
        <f t="shared" si="47"/>
        <v>0.55800000000000005</v>
      </c>
    </row>
    <row r="208" spans="1:18" ht="15" x14ac:dyDescent="0.25">
      <c r="A208" s="23"/>
      <c r="B208" s="241" t="s">
        <v>40</v>
      </c>
      <c r="C208" s="27" t="s">
        <v>55</v>
      </c>
      <c r="D208" s="28">
        <v>5.3999999999999999E-2</v>
      </c>
      <c r="E208" s="28">
        <v>4.93</v>
      </c>
      <c r="F208" s="28">
        <v>8.7999999999999995E-2</v>
      </c>
      <c r="G208" s="28">
        <v>45.02</v>
      </c>
      <c r="H208" s="28">
        <v>1E-3</v>
      </c>
      <c r="I208" s="28">
        <v>8.0000000000000002E-3</v>
      </c>
      <c r="J208" s="28">
        <v>0</v>
      </c>
      <c r="K208" s="28">
        <v>3.1E-2</v>
      </c>
      <c r="L208" s="28">
        <v>6.8000000000000005E-2</v>
      </c>
      <c r="M208" s="28">
        <v>1.6319999999999999</v>
      </c>
      <c r="N208" s="29">
        <v>0</v>
      </c>
      <c r="O208" s="29">
        <v>3.4000000000000002E-2</v>
      </c>
      <c r="P208" s="29">
        <v>0</v>
      </c>
      <c r="Q208" s="29">
        <v>2.04</v>
      </c>
      <c r="R208" s="30">
        <v>1.4E-2</v>
      </c>
    </row>
    <row r="209" spans="1:18" ht="15" x14ac:dyDescent="0.25">
      <c r="A209" s="23"/>
      <c r="B209" s="241" t="s">
        <v>56</v>
      </c>
      <c r="C209" s="27" t="s">
        <v>57</v>
      </c>
      <c r="D209" s="28">
        <v>3.33</v>
      </c>
      <c r="E209" s="28">
        <v>4.24</v>
      </c>
      <c r="F209" s="28">
        <v>0</v>
      </c>
      <c r="G209" s="28">
        <v>52.27</v>
      </c>
      <c r="H209" s="28">
        <v>6.0000000000000001E-3</v>
      </c>
      <c r="I209" s="28">
        <v>4.2999999999999997E-2</v>
      </c>
      <c r="J209" s="28">
        <v>0.1</v>
      </c>
      <c r="K209" s="28">
        <v>3.7999999999999999E-2</v>
      </c>
      <c r="L209" s="28">
        <v>6.6000000000000003E-2</v>
      </c>
      <c r="M209" s="28">
        <v>126.36799999999999</v>
      </c>
      <c r="N209" s="29">
        <v>0</v>
      </c>
      <c r="O209" s="29">
        <v>4.62</v>
      </c>
      <c r="P209" s="29">
        <v>2E-3</v>
      </c>
      <c r="Q209" s="29">
        <v>66</v>
      </c>
      <c r="R209" s="30">
        <v>0.14399999999999999</v>
      </c>
    </row>
    <row r="210" spans="1:18" ht="15" x14ac:dyDescent="0.25">
      <c r="A210" s="23"/>
      <c r="B210" s="241" t="s">
        <v>58</v>
      </c>
      <c r="C210" s="27" t="s">
        <v>45</v>
      </c>
      <c r="D210" s="28">
        <v>1.58</v>
      </c>
      <c r="E210" s="28">
        <v>0.2</v>
      </c>
      <c r="F210" s="28">
        <v>9.66</v>
      </c>
      <c r="G210" s="28">
        <v>47</v>
      </c>
      <c r="H210" s="28">
        <v>3.2000000000000001E-2</v>
      </c>
      <c r="I210" s="28">
        <v>1.2E-2</v>
      </c>
      <c r="J210" s="28">
        <v>0</v>
      </c>
      <c r="K210" s="28">
        <v>0</v>
      </c>
      <c r="L210" s="28">
        <v>0.26</v>
      </c>
      <c r="M210" s="28">
        <v>4.5999999999999996</v>
      </c>
      <c r="N210" s="29">
        <v>1E-3</v>
      </c>
      <c r="O210" s="29">
        <v>6.6</v>
      </c>
      <c r="P210" s="29">
        <v>1E-3</v>
      </c>
      <c r="Q210" s="29">
        <v>17.399999999999999</v>
      </c>
      <c r="R210" s="30">
        <v>0.4</v>
      </c>
    </row>
    <row r="211" spans="1:18" s="203" customFormat="1" ht="15" x14ac:dyDescent="0.25">
      <c r="A211" s="18">
        <v>82</v>
      </c>
      <c r="B211" s="242" t="s">
        <v>215</v>
      </c>
      <c r="C211" s="19" t="s">
        <v>35</v>
      </c>
      <c r="D211" s="19">
        <f>SUM(D212:D217)</f>
        <v>26.8</v>
      </c>
      <c r="E211" s="19">
        <f t="shared" ref="E211:R211" si="48">SUM(E212:E217)</f>
        <v>16.440000000000001</v>
      </c>
      <c r="F211" s="19">
        <f t="shared" si="48"/>
        <v>24.06</v>
      </c>
      <c r="G211" s="19">
        <f t="shared" si="48"/>
        <v>351.76</v>
      </c>
      <c r="H211" s="19">
        <f t="shared" si="48"/>
        <v>0.11199999999999999</v>
      </c>
      <c r="I211" s="19">
        <f t="shared" si="48"/>
        <v>0.505</v>
      </c>
      <c r="J211" s="19">
        <f t="shared" si="48"/>
        <v>1.1520000000000001</v>
      </c>
      <c r="K211" s="19">
        <f t="shared" si="48"/>
        <v>0.13600000000000001</v>
      </c>
      <c r="L211" s="19">
        <f t="shared" si="48"/>
        <v>0.61799999999999999</v>
      </c>
      <c r="M211" s="19">
        <f t="shared" si="48"/>
        <v>276.01</v>
      </c>
      <c r="N211" s="19">
        <f t="shared" si="48"/>
        <v>1.9E-2</v>
      </c>
      <c r="O211" s="19">
        <f t="shared" si="48"/>
        <v>38.683000000000007</v>
      </c>
      <c r="P211" s="19">
        <f t="shared" si="48"/>
        <v>0.40400000000000003</v>
      </c>
      <c r="Q211" s="19">
        <f t="shared" si="48"/>
        <v>374.90000000000003</v>
      </c>
      <c r="R211" s="19">
        <f t="shared" si="48"/>
        <v>1.3030000000000002</v>
      </c>
    </row>
    <row r="212" spans="1:18" s="203" customFormat="1" ht="15" x14ac:dyDescent="0.25">
      <c r="A212" s="18"/>
      <c r="B212" s="2" t="s">
        <v>63</v>
      </c>
      <c r="C212" s="59" t="s">
        <v>214</v>
      </c>
      <c r="D212" s="231">
        <v>22.09</v>
      </c>
      <c r="E212" s="231">
        <v>11.91</v>
      </c>
      <c r="F212" s="231">
        <v>2.65</v>
      </c>
      <c r="G212" s="231">
        <v>205.46</v>
      </c>
      <c r="H212" s="120">
        <v>5.2999999999999999E-2</v>
      </c>
      <c r="I212" s="120">
        <v>0.35699999999999998</v>
      </c>
      <c r="J212" s="231">
        <v>0.66100000000000003</v>
      </c>
      <c r="K212" s="120">
        <v>7.2999999999999995E-2</v>
      </c>
      <c r="L212" s="120">
        <v>0.26500000000000001</v>
      </c>
      <c r="M212" s="120">
        <v>216.97</v>
      </c>
      <c r="N212" s="124">
        <v>1.2E-2</v>
      </c>
      <c r="O212" s="124">
        <v>30.43</v>
      </c>
      <c r="P212" s="124">
        <v>0.39700000000000002</v>
      </c>
      <c r="Q212" s="124">
        <v>291.06</v>
      </c>
      <c r="R212" s="125">
        <v>0.52900000000000003</v>
      </c>
    </row>
    <row r="213" spans="1:18" s="203" customFormat="1" ht="15" x14ac:dyDescent="0.25">
      <c r="A213" s="18"/>
      <c r="B213" s="2" t="s">
        <v>40</v>
      </c>
      <c r="C213" s="59" t="s">
        <v>213</v>
      </c>
      <c r="D213" s="231">
        <v>0.02</v>
      </c>
      <c r="E213" s="231">
        <v>1.1100000000000001</v>
      </c>
      <c r="F213" s="231">
        <v>0.03</v>
      </c>
      <c r="G213" s="231">
        <v>10.19</v>
      </c>
      <c r="H213" s="120">
        <v>0</v>
      </c>
      <c r="I213" s="120">
        <v>2E-3</v>
      </c>
      <c r="J213" s="231">
        <v>0</v>
      </c>
      <c r="K213" s="120">
        <v>8.0000000000000002E-3</v>
      </c>
      <c r="L213" s="120">
        <v>1.7999999999999999E-2</v>
      </c>
      <c r="M213" s="120">
        <v>0.432</v>
      </c>
      <c r="N213" s="124">
        <v>0</v>
      </c>
      <c r="O213" s="124">
        <v>8.9999999999999993E-3</v>
      </c>
      <c r="P213" s="124">
        <v>0</v>
      </c>
      <c r="Q213" s="124">
        <v>0.54</v>
      </c>
      <c r="R213" s="125">
        <v>4.0000000000000001E-3</v>
      </c>
    </row>
    <row r="214" spans="1:18" s="203" customFormat="1" ht="15" x14ac:dyDescent="0.25">
      <c r="A214" s="18"/>
      <c r="B214" s="2" t="s">
        <v>165</v>
      </c>
      <c r="C214" s="59" t="s">
        <v>212</v>
      </c>
      <c r="D214" s="231">
        <v>1.3</v>
      </c>
      <c r="E214" s="231">
        <v>0.14000000000000001</v>
      </c>
      <c r="F214" s="231">
        <v>8.69</v>
      </c>
      <c r="G214" s="231">
        <v>42.08</v>
      </c>
      <c r="H214" s="120">
        <v>3.1E-2</v>
      </c>
      <c r="I214" s="120">
        <v>0.01</v>
      </c>
      <c r="J214" s="231">
        <v>0</v>
      </c>
      <c r="K214" s="120">
        <v>0</v>
      </c>
      <c r="L214" s="120">
        <v>0.22700000000000001</v>
      </c>
      <c r="M214" s="120">
        <v>3.024</v>
      </c>
      <c r="N214" s="124">
        <v>0</v>
      </c>
      <c r="O214" s="124">
        <v>0.79200000000000004</v>
      </c>
      <c r="P214" s="124">
        <v>1E-3</v>
      </c>
      <c r="Q214" s="124">
        <v>14.72</v>
      </c>
      <c r="R214" s="125">
        <v>0.26500000000000001</v>
      </c>
    </row>
    <row r="215" spans="1:18" s="203" customFormat="1" ht="15" x14ac:dyDescent="0.25">
      <c r="A215" s="18"/>
      <c r="B215" s="2" t="s">
        <v>64</v>
      </c>
      <c r="C215" s="59" t="s">
        <v>211</v>
      </c>
      <c r="D215" s="231">
        <v>1.1000000000000001</v>
      </c>
      <c r="E215" s="231">
        <v>1.21</v>
      </c>
      <c r="F215" s="231">
        <v>1.78</v>
      </c>
      <c r="G215" s="231">
        <v>22.68</v>
      </c>
      <c r="H215" s="120">
        <v>1.4999999999999999E-2</v>
      </c>
      <c r="I215" s="120">
        <v>5.7000000000000002E-2</v>
      </c>
      <c r="J215" s="231">
        <v>0.49099999999999999</v>
      </c>
      <c r="K215" s="120">
        <v>8.0000000000000002E-3</v>
      </c>
      <c r="L215" s="120">
        <v>0</v>
      </c>
      <c r="M215" s="120">
        <v>45.36</v>
      </c>
      <c r="N215" s="124">
        <v>3.0000000000000001E-3</v>
      </c>
      <c r="O215" s="124">
        <v>5.2919999999999998</v>
      </c>
      <c r="P215" s="124">
        <v>1E-3</v>
      </c>
      <c r="Q215" s="124">
        <v>34.020000000000003</v>
      </c>
      <c r="R215" s="125">
        <v>2.3E-2</v>
      </c>
    </row>
    <row r="216" spans="1:18" s="203" customFormat="1" ht="15" x14ac:dyDescent="0.25">
      <c r="A216" s="18"/>
      <c r="B216" s="2" t="s">
        <v>66</v>
      </c>
      <c r="C216" s="59" t="s">
        <v>210</v>
      </c>
      <c r="D216" s="231">
        <v>0</v>
      </c>
      <c r="E216" s="231">
        <v>0</v>
      </c>
      <c r="F216" s="231">
        <v>10.78</v>
      </c>
      <c r="G216" s="231">
        <v>43.09</v>
      </c>
      <c r="H216" s="231">
        <v>0</v>
      </c>
      <c r="I216" s="231">
        <v>0</v>
      </c>
      <c r="J216" s="231">
        <v>0</v>
      </c>
      <c r="K216" s="231">
        <v>0</v>
      </c>
      <c r="L216" s="231">
        <v>0</v>
      </c>
      <c r="M216" s="120">
        <v>0.32400000000000001</v>
      </c>
      <c r="N216" s="231">
        <v>0</v>
      </c>
      <c r="O216" s="231">
        <v>0</v>
      </c>
      <c r="P216" s="231">
        <v>0</v>
      </c>
      <c r="Q216" s="231">
        <v>0</v>
      </c>
      <c r="R216" s="125">
        <v>3.2000000000000001E-2</v>
      </c>
    </row>
    <row r="217" spans="1:18" s="203" customFormat="1" ht="15" x14ac:dyDescent="0.25">
      <c r="A217" s="18"/>
      <c r="B217" s="2" t="s">
        <v>67</v>
      </c>
      <c r="C217" s="59" t="s">
        <v>209</v>
      </c>
      <c r="D217" s="231">
        <v>2.29</v>
      </c>
      <c r="E217" s="231">
        <v>2.0699999999999998</v>
      </c>
      <c r="F217" s="231">
        <v>0.13</v>
      </c>
      <c r="G217" s="231">
        <v>28.26</v>
      </c>
      <c r="H217" s="120">
        <v>1.2999999999999999E-2</v>
      </c>
      <c r="I217" s="120">
        <v>7.9000000000000001E-2</v>
      </c>
      <c r="J217" s="231">
        <v>0</v>
      </c>
      <c r="K217" s="120">
        <v>4.7E-2</v>
      </c>
      <c r="L217" s="120">
        <v>0.108</v>
      </c>
      <c r="M217" s="120">
        <v>9.9</v>
      </c>
      <c r="N217" s="124">
        <v>4.0000000000000001E-3</v>
      </c>
      <c r="O217" s="124">
        <v>2.16</v>
      </c>
      <c r="P217" s="124">
        <v>5.0000000000000001E-3</v>
      </c>
      <c r="Q217" s="124">
        <v>34.56</v>
      </c>
      <c r="R217" s="125">
        <v>0.45</v>
      </c>
    </row>
    <row r="218" spans="1:18" ht="28.5" x14ac:dyDescent="0.25">
      <c r="A218" s="38">
        <v>395</v>
      </c>
      <c r="B218" s="242" t="s">
        <v>70</v>
      </c>
      <c r="C218" s="13" t="s">
        <v>42</v>
      </c>
      <c r="D218" s="39">
        <f t="shared" ref="D218:R218" si="49">SUM(D219:D222)</f>
        <v>3.59</v>
      </c>
      <c r="E218" s="39">
        <f t="shared" si="49"/>
        <v>3.43</v>
      </c>
      <c r="F218" s="39">
        <f t="shared" si="49"/>
        <v>16.830000000000002</v>
      </c>
      <c r="G218" s="39">
        <f t="shared" si="49"/>
        <v>111.79</v>
      </c>
      <c r="H218" s="39">
        <f t="shared" si="49"/>
        <v>0.02</v>
      </c>
      <c r="I218" s="39">
        <f t="shared" si="49"/>
        <v>7.4999999999999997E-2</v>
      </c>
      <c r="J218" s="39">
        <f t="shared" si="49"/>
        <v>0.6</v>
      </c>
      <c r="K218" s="39">
        <f t="shared" si="49"/>
        <v>2.1999999999999999E-2</v>
      </c>
      <c r="L218" s="39">
        <f t="shared" si="49"/>
        <v>0</v>
      </c>
      <c r="M218" s="39">
        <f t="shared" si="49"/>
        <v>60.6</v>
      </c>
      <c r="N218" s="39">
        <f t="shared" si="49"/>
        <v>8.9999999999999993E-3</v>
      </c>
      <c r="O218" s="39">
        <f t="shared" si="49"/>
        <v>14</v>
      </c>
      <c r="P218" s="39">
        <f t="shared" si="49"/>
        <v>0</v>
      </c>
      <c r="Q218" s="39">
        <f t="shared" si="49"/>
        <v>30</v>
      </c>
      <c r="R218" s="40">
        <f t="shared" si="49"/>
        <v>0.09</v>
      </c>
    </row>
    <row r="219" spans="1:18" x14ac:dyDescent="0.25">
      <c r="A219" s="38"/>
      <c r="B219" s="2" t="s">
        <v>29</v>
      </c>
      <c r="C219" s="3" t="s">
        <v>71</v>
      </c>
      <c r="D219" s="204">
        <v>0</v>
      </c>
      <c r="E219" s="204">
        <v>0</v>
      </c>
      <c r="F219" s="204">
        <v>0</v>
      </c>
      <c r="G219" s="204">
        <v>0</v>
      </c>
      <c r="H219" s="41">
        <v>0</v>
      </c>
      <c r="I219" s="41">
        <v>0</v>
      </c>
      <c r="J219" s="204">
        <v>0</v>
      </c>
      <c r="K219" s="204">
        <v>0</v>
      </c>
      <c r="L219" s="204">
        <v>0</v>
      </c>
      <c r="M219" s="41">
        <v>0</v>
      </c>
      <c r="N219" s="42">
        <v>0</v>
      </c>
      <c r="O219" s="42">
        <v>0</v>
      </c>
      <c r="P219" s="42">
        <v>0</v>
      </c>
      <c r="Q219" s="42">
        <v>0</v>
      </c>
      <c r="R219" s="43">
        <v>0</v>
      </c>
    </row>
    <row r="220" spans="1:18" ht="30" x14ac:dyDescent="0.25">
      <c r="A220" s="38"/>
      <c r="B220" s="2" t="s">
        <v>72</v>
      </c>
      <c r="C220" s="3" t="s">
        <v>73</v>
      </c>
      <c r="D220" s="204">
        <v>3.5</v>
      </c>
      <c r="E220" s="204">
        <v>3</v>
      </c>
      <c r="F220" s="204">
        <v>4.7</v>
      </c>
      <c r="G220" s="204">
        <v>63</v>
      </c>
      <c r="H220" s="41">
        <v>0</v>
      </c>
      <c r="I220" s="41">
        <v>0</v>
      </c>
      <c r="J220" s="204">
        <v>0.6</v>
      </c>
      <c r="K220" s="204">
        <v>2.1999999999999999E-2</v>
      </c>
      <c r="L220" s="204">
        <v>0</v>
      </c>
      <c r="M220" s="41">
        <v>0</v>
      </c>
      <c r="N220" s="42">
        <v>8.9999999999999993E-3</v>
      </c>
      <c r="O220" s="42">
        <v>14</v>
      </c>
      <c r="P220" s="42">
        <v>0</v>
      </c>
      <c r="Q220" s="42">
        <v>30</v>
      </c>
      <c r="R220" s="43">
        <v>0</v>
      </c>
    </row>
    <row r="221" spans="1:18" x14ac:dyDescent="0.25">
      <c r="A221" s="38"/>
      <c r="B221" s="2" t="s">
        <v>44</v>
      </c>
      <c r="C221" s="3" t="s">
        <v>74</v>
      </c>
      <c r="D221" s="204">
        <v>0</v>
      </c>
      <c r="E221" s="204">
        <v>0</v>
      </c>
      <c r="F221" s="204">
        <v>11.1</v>
      </c>
      <c r="G221" s="204">
        <v>42.14</v>
      </c>
      <c r="H221" s="41">
        <v>0</v>
      </c>
      <c r="I221" s="41">
        <v>0</v>
      </c>
      <c r="J221" s="204">
        <v>0</v>
      </c>
      <c r="K221" s="204">
        <v>0</v>
      </c>
      <c r="L221" s="204">
        <v>0</v>
      </c>
      <c r="M221" s="41">
        <v>0.6</v>
      </c>
      <c r="N221" s="42">
        <v>0</v>
      </c>
      <c r="O221" s="42">
        <v>0</v>
      </c>
      <c r="P221" s="42">
        <v>0</v>
      </c>
      <c r="Q221" s="42">
        <v>0</v>
      </c>
      <c r="R221" s="43">
        <v>0.06</v>
      </c>
    </row>
    <row r="222" spans="1:18" x14ac:dyDescent="0.25">
      <c r="A222" s="38"/>
      <c r="B222" s="2" t="s">
        <v>75</v>
      </c>
      <c r="C222" s="3" t="s">
        <v>76</v>
      </c>
      <c r="D222" s="204">
        <v>0.09</v>
      </c>
      <c r="E222" s="204">
        <v>0.43</v>
      </c>
      <c r="F222" s="204">
        <v>1.03</v>
      </c>
      <c r="G222" s="204">
        <v>6.65</v>
      </c>
      <c r="H222" s="41">
        <v>0.02</v>
      </c>
      <c r="I222" s="41">
        <v>7.4999999999999997E-2</v>
      </c>
      <c r="J222" s="204">
        <v>0</v>
      </c>
      <c r="K222" s="204">
        <v>0</v>
      </c>
      <c r="L222" s="204">
        <v>0</v>
      </c>
      <c r="M222" s="41">
        <v>60</v>
      </c>
      <c r="N222" s="42">
        <v>0</v>
      </c>
      <c r="O222" s="42">
        <v>0</v>
      </c>
      <c r="P222" s="42">
        <v>0</v>
      </c>
      <c r="Q222" s="42">
        <v>0</v>
      </c>
      <c r="R222" s="43">
        <v>0.03</v>
      </c>
    </row>
    <row r="223" spans="1:18" ht="15" x14ac:dyDescent="0.25">
      <c r="A223" s="23" t="s">
        <v>136</v>
      </c>
      <c r="B223" s="242" t="s">
        <v>46</v>
      </c>
      <c r="C223" s="24">
        <v>30</v>
      </c>
      <c r="D223" s="25">
        <f t="shared" ref="D223:R223" si="50">SUM(D224)</f>
        <v>2.37</v>
      </c>
      <c r="E223" s="25">
        <f t="shared" si="50"/>
        <v>0.27</v>
      </c>
      <c r="F223" s="25">
        <f t="shared" si="50"/>
        <v>11.4</v>
      </c>
      <c r="G223" s="25">
        <f t="shared" si="50"/>
        <v>59.7</v>
      </c>
      <c r="H223" s="25">
        <f t="shared" si="50"/>
        <v>4.8000000000000001E-2</v>
      </c>
      <c r="I223" s="25">
        <f t="shared" si="50"/>
        <v>1.7999999999999999E-2</v>
      </c>
      <c r="J223" s="25">
        <f t="shared" si="50"/>
        <v>0</v>
      </c>
      <c r="K223" s="25">
        <f>SUM(K224)</f>
        <v>0</v>
      </c>
      <c r="L223" s="25">
        <f>SUM(L224)</f>
        <v>0.39</v>
      </c>
      <c r="M223" s="25">
        <f t="shared" si="50"/>
        <v>6.9</v>
      </c>
      <c r="N223" s="25">
        <f t="shared" si="50"/>
        <v>1E-3</v>
      </c>
      <c r="O223" s="25">
        <f t="shared" si="50"/>
        <v>9.9</v>
      </c>
      <c r="P223" s="25">
        <f t="shared" si="50"/>
        <v>2E-3</v>
      </c>
      <c r="Q223" s="25">
        <f t="shared" si="50"/>
        <v>26.1</v>
      </c>
      <c r="R223" s="26">
        <f t="shared" si="50"/>
        <v>0.6</v>
      </c>
    </row>
    <row r="224" spans="1:18" ht="30.75" thickBot="1" x14ac:dyDescent="0.3">
      <c r="A224" s="64"/>
      <c r="B224" s="2" t="s">
        <v>47</v>
      </c>
      <c r="C224" s="65" t="s">
        <v>48</v>
      </c>
      <c r="D224" s="44">
        <v>2.37</v>
      </c>
      <c r="E224" s="44">
        <v>0.27</v>
      </c>
      <c r="F224" s="44">
        <v>11.4</v>
      </c>
      <c r="G224" s="44">
        <v>59.7</v>
      </c>
      <c r="H224" s="44">
        <v>4.8000000000000001E-2</v>
      </c>
      <c r="I224" s="44">
        <v>1.7999999999999999E-2</v>
      </c>
      <c r="J224" s="44">
        <v>0</v>
      </c>
      <c r="K224" s="44">
        <v>0</v>
      </c>
      <c r="L224" s="44">
        <v>0.39</v>
      </c>
      <c r="M224" s="44">
        <v>6.9</v>
      </c>
      <c r="N224" s="45">
        <v>1E-3</v>
      </c>
      <c r="O224" s="45">
        <v>9.9</v>
      </c>
      <c r="P224" s="45">
        <v>2E-3</v>
      </c>
      <c r="Q224" s="45">
        <v>26.1</v>
      </c>
      <c r="R224" s="46">
        <v>0.6</v>
      </c>
    </row>
    <row r="225" spans="1:18" thickBot="1" x14ac:dyDescent="0.3">
      <c r="A225" s="260" t="s">
        <v>140</v>
      </c>
      <c r="B225" s="261"/>
      <c r="C225" s="262"/>
      <c r="D225" s="54">
        <f>SUM(D207,D211,D218,D223,)</f>
        <v>37.723999999999997</v>
      </c>
      <c r="E225" s="54">
        <f t="shared" ref="E225:R225" si="51">SUM(E207,E211,E218,E223,)</f>
        <v>29.51</v>
      </c>
      <c r="F225" s="54">
        <f t="shared" si="51"/>
        <v>62.038000000000004</v>
      </c>
      <c r="G225" s="54">
        <f t="shared" si="51"/>
        <v>667.54000000000008</v>
      </c>
      <c r="H225" s="54">
        <f t="shared" si="51"/>
        <v>0.21899999999999997</v>
      </c>
      <c r="I225" s="54">
        <f t="shared" si="51"/>
        <v>0.66100000000000003</v>
      </c>
      <c r="J225" s="54">
        <f t="shared" si="51"/>
        <v>1.8520000000000003</v>
      </c>
      <c r="K225" s="54">
        <f t="shared" si="51"/>
        <v>0.22700000000000001</v>
      </c>
      <c r="L225" s="54">
        <f t="shared" si="51"/>
        <v>1.4020000000000001</v>
      </c>
      <c r="M225" s="54">
        <f t="shared" si="51"/>
        <v>476.11</v>
      </c>
      <c r="N225" s="54">
        <f t="shared" si="51"/>
        <v>0.03</v>
      </c>
      <c r="O225" s="54">
        <f t="shared" si="51"/>
        <v>73.837000000000003</v>
      </c>
      <c r="P225" s="54">
        <f t="shared" si="51"/>
        <v>0.40900000000000003</v>
      </c>
      <c r="Q225" s="54">
        <f t="shared" si="51"/>
        <v>516.44000000000005</v>
      </c>
      <c r="R225" s="54">
        <f t="shared" si="51"/>
        <v>2.5510000000000002</v>
      </c>
    </row>
    <row r="226" spans="1:18" x14ac:dyDescent="0.25">
      <c r="A226" s="161"/>
      <c r="B226" s="112"/>
      <c r="C226" s="169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</row>
    <row r="227" spans="1:18" x14ac:dyDescent="0.25">
      <c r="A227" s="161"/>
      <c r="B227" s="112"/>
      <c r="C227" s="169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</row>
    <row r="228" spans="1:18" x14ac:dyDescent="0.25">
      <c r="A228" s="161"/>
      <c r="B228" s="112"/>
      <c r="C228" s="169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</row>
    <row r="229" spans="1:18" ht="16.5" thickBot="1" x14ac:dyDescent="0.3">
      <c r="A229" s="279" t="s">
        <v>150</v>
      </c>
      <c r="B229" s="279"/>
      <c r="C229" s="279"/>
      <c r="D229" s="279"/>
      <c r="E229" s="279"/>
      <c r="F229" s="279"/>
      <c r="G229" s="279"/>
      <c r="H229" s="279"/>
      <c r="I229" s="279"/>
      <c r="J229" s="279"/>
      <c r="K229" s="279"/>
      <c r="L229" s="279"/>
      <c r="M229" s="279"/>
      <c r="N229" s="279"/>
      <c r="O229" s="279"/>
      <c r="P229" s="279"/>
      <c r="Q229" s="279"/>
      <c r="R229" s="279"/>
    </row>
    <row r="230" spans="1:18" x14ac:dyDescent="0.25">
      <c r="A230" s="282" t="s">
        <v>1</v>
      </c>
      <c r="B230" s="274" t="s">
        <v>2</v>
      </c>
      <c r="C230" s="274" t="s">
        <v>3</v>
      </c>
      <c r="D230" s="284" t="s">
        <v>4</v>
      </c>
      <c r="E230" s="285"/>
      <c r="F230" s="286"/>
      <c r="G230" s="274" t="s">
        <v>5</v>
      </c>
      <c r="H230" s="255" t="s">
        <v>6</v>
      </c>
      <c r="I230" s="256"/>
      <c r="J230" s="256"/>
      <c r="K230" s="256"/>
      <c r="L230" s="257"/>
      <c r="M230" s="254" t="s">
        <v>7</v>
      </c>
      <c r="N230" s="255"/>
      <c r="O230" s="255"/>
      <c r="P230" s="255"/>
      <c r="Q230" s="255"/>
      <c r="R230" s="278"/>
    </row>
    <row r="231" spans="1:18" ht="16.5" thickBot="1" x14ac:dyDescent="0.3">
      <c r="A231" s="283"/>
      <c r="B231" s="275"/>
      <c r="C231" s="275"/>
      <c r="D231" s="22" t="s">
        <v>51</v>
      </c>
      <c r="E231" s="22" t="s">
        <v>52</v>
      </c>
      <c r="F231" s="22" t="s">
        <v>53</v>
      </c>
      <c r="G231" s="275"/>
      <c r="H231" s="144" t="s">
        <v>11</v>
      </c>
      <c r="I231" s="144" t="s">
        <v>12</v>
      </c>
      <c r="J231" s="144" t="s">
        <v>13</v>
      </c>
      <c r="K231" s="144" t="s">
        <v>81</v>
      </c>
      <c r="L231" s="144" t="s">
        <v>14</v>
      </c>
      <c r="M231" s="146" t="s">
        <v>15</v>
      </c>
      <c r="N231" s="147" t="s">
        <v>16</v>
      </c>
      <c r="O231" s="147" t="s">
        <v>17</v>
      </c>
      <c r="P231" s="147" t="s">
        <v>18</v>
      </c>
      <c r="Q231" s="147" t="s">
        <v>19</v>
      </c>
      <c r="R231" s="148" t="s">
        <v>20</v>
      </c>
    </row>
    <row r="232" spans="1:18" x14ac:dyDescent="0.25">
      <c r="A232" s="202">
        <v>14</v>
      </c>
      <c r="B232" s="249" t="s">
        <v>82</v>
      </c>
      <c r="C232" s="159">
        <v>100</v>
      </c>
      <c r="D232" s="160">
        <f t="shared" ref="D232:R232" si="52">SUM(D233)</f>
        <v>0.8</v>
      </c>
      <c r="E232" s="160">
        <f t="shared" si="52"/>
        <v>0.1</v>
      </c>
      <c r="F232" s="160">
        <f t="shared" si="52"/>
        <v>2.5</v>
      </c>
      <c r="G232" s="160">
        <f t="shared" si="52"/>
        <v>14</v>
      </c>
      <c r="H232" s="160">
        <f t="shared" si="52"/>
        <v>0.03</v>
      </c>
      <c r="I232" s="160">
        <f t="shared" si="52"/>
        <v>0.04</v>
      </c>
      <c r="J232" s="160">
        <f t="shared" si="52"/>
        <v>10</v>
      </c>
      <c r="K232" s="160">
        <f t="shared" si="52"/>
        <v>0.01</v>
      </c>
      <c r="L232" s="160">
        <f t="shared" si="52"/>
        <v>0.1</v>
      </c>
      <c r="M232" s="160">
        <f t="shared" si="52"/>
        <v>23</v>
      </c>
      <c r="N232" s="160">
        <f t="shared" si="52"/>
        <v>3.0000000000000001E-3</v>
      </c>
      <c r="O232" s="160">
        <f t="shared" si="52"/>
        <v>14</v>
      </c>
      <c r="P232" s="160">
        <f t="shared" si="52"/>
        <v>0</v>
      </c>
      <c r="Q232" s="160">
        <f t="shared" si="52"/>
        <v>42</v>
      </c>
      <c r="R232" s="160">
        <f t="shared" si="52"/>
        <v>0.06</v>
      </c>
    </row>
    <row r="233" spans="1:18" x14ac:dyDescent="0.25">
      <c r="A233" s="38"/>
      <c r="B233" s="60" t="s">
        <v>83</v>
      </c>
      <c r="C233" s="61" t="s">
        <v>142</v>
      </c>
      <c r="D233" s="41">
        <v>0.8</v>
      </c>
      <c r="E233" s="41">
        <v>0.1</v>
      </c>
      <c r="F233" s="41">
        <v>2.5</v>
      </c>
      <c r="G233" s="41">
        <v>14</v>
      </c>
      <c r="H233" s="41">
        <v>0.03</v>
      </c>
      <c r="I233" s="41">
        <v>0.04</v>
      </c>
      <c r="J233" s="41">
        <v>10</v>
      </c>
      <c r="K233" s="41">
        <v>0.01</v>
      </c>
      <c r="L233" s="41">
        <v>0.1</v>
      </c>
      <c r="M233" s="41">
        <v>23</v>
      </c>
      <c r="N233" s="42">
        <v>3.0000000000000001E-3</v>
      </c>
      <c r="O233" s="42">
        <v>14</v>
      </c>
      <c r="P233" s="42">
        <v>0</v>
      </c>
      <c r="Q233" s="42">
        <v>42</v>
      </c>
      <c r="R233" s="43">
        <v>0.06</v>
      </c>
    </row>
    <row r="234" spans="1:18" x14ac:dyDescent="0.25">
      <c r="A234" s="1">
        <v>276</v>
      </c>
      <c r="B234" s="242" t="s">
        <v>216</v>
      </c>
      <c r="C234" s="13" t="s">
        <v>42</v>
      </c>
      <c r="D234" s="106">
        <f t="shared" ref="D234:R234" si="53">SUM(D235:D240)</f>
        <v>24.84</v>
      </c>
      <c r="E234" s="106">
        <f t="shared" si="53"/>
        <v>22.62</v>
      </c>
      <c r="F234" s="106">
        <f t="shared" si="53"/>
        <v>22.05</v>
      </c>
      <c r="G234" s="106">
        <f t="shared" si="53"/>
        <v>391.65999999999997</v>
      </c>
      <c r="H234" s="106">
        <f t="shared" si="53"/>
        <v>0.17699999999999999</v>
      </c>
      <c r="I234" s="106">
        <f t="shared" si="53"/>
        <v>0.92699999999999994</v>
      </c>
      <c r="J234" s="106">
        <f t="shared" si="53"/>
        <v>28.914999999999999</v>
      </c>
      <c r="K234" s="106">
        <f t="shared" si="53"/>
        <v>5.3999999999999999E-2</v>
      </c>
      <c r="L234" s="106">
        <f t="shared" si="53"/>
        <v>0.754</v>
      </c>
      <c r="M234" s="106">
        <f t="shared" si="53"/>
        <v>22.735999999999997</v>
      </c>
      <c r="N234" s="106">
        <f t="shared" si="53"/>
        <v>1.4999999999999999E-2</v>
      </c>
      <c r="O234" s="106">
        <f t="shared" si="53"/>
        <v>58.446999999999996</v>
      </c>
      <c r="P234" s="106">
        <f t="shared" si="53"/>
        <v>0</v>
      </c>
      <c r="Q234" s="106">
        <f t="shared" si="53"/>
        <v>303.90599999999995</v>
      </c>
      <c r="R234" s="106">
        <f t="shared" si="53"/>
        <v>2.4780000000000002</v>
      </c>
    </row>
    <row r="235" spans="1:18" x14ac:dyDescent="0.25">
      <c r="A235" s="1"/>
      <c r="B235" s="2" t="s">
        <v>107</v>
      </c>
      <c r="C235" s="110" t="s">
        <v>217</v>
      </c>
      <c r="D235" s="120">
        <v>21.81</v>
      </c>
      <c r="E235" s="120">
        <v>18.760000000000002</v>
      </c>
      <c r="F235" s="120">
        <v>0</v>
      </c>
      <c r="G235" s="120">
        <v>255.67</v>
      </c>
      <c r="H235" s="107">
        <v>2.8000000000000001E-2</v>
      </c>
      <c r="I235" s="107">
        <v>7.0000000000000007E-2</v>
      </c>
      <c r="J235" s="120">
        <v>0</v>
      </c>
      <c r="K235" s="120">
        <v>0</v>
      </c>
      <c r="L235" s="120">
        <v>0.46899999999999997</v>
      </c>
      <c r="M235" s="107">
        <v>4.266</v>
      </c>
      <c r="N235" s="108">
        <v>8.0000000000000002E-3</v>
      </c>
      <c r="O235" s="108">
        <v>25.08</v>
      </c>
      <c r="P235" s="108">
        <v>0</v>
      </c>
      <c r="Q235" s="108">
        <v>220.48</v>
      </c>
      <c r="R235" s="109">
        <v>1.28</v>
      </c>
    </row>
    <row r="236" spans="1:18" x14ac:dyDescent="0.25">
      <c r="A236" s="1"/>
      <c r="B236" s="2" t="s">
        <v>21</v>
      </c>
      <c r="C236" s="110" t="s">
        <v>218</v>
      </c>
      <c r="D236" s="120">
        <v>2.38</v>
      </c>
      <c r="E236" s="120">
        <v>0.48</v>
      </c>
      <c r="F236" s="120">
        <v>19.41</v>
      </c>
      <c r="G236" s="120">
        <v>91.71</v>
      </c>
      <c r="H236" s="107">
        <v>0.14399999999999999</v>
      </c>
      <c r="I236" s="107">
        <v>0.84</v>
      </c>
      <c r="J236" s="120">
        <v>23.82</v>
      </c>
      <c r="K236" s="120">
        <v>3.0000000000000001E-3</v>
      </c>
      <c r="L236" s="120">
        <v>0.11899999999999999</v>
      </c>
      <c r="M236" s="107">
        <v>12</v>
      </c>
      <c r="N236" s="108">
        <v>6.0000000000000001E-3</v>
      </c>
      <c r="O236" s="108">
        <v>27.39</v>
      </c>
      <c r="P236" s="108">
        <v>0</v>
      </c>
      <c r="Q236" s="108">
        <v>69.8</v>
      </c>
      <c r="R236" s="109">
        <v>1.08</v>
      </c>
    </row>
    <row r="237" spans="1:18" x14ac:dyDescent="0.25">
      <c r="A237" s="1"/>
      <c r="B237" s="2" t="s">
        <v>22</v>
      </c>
      <c r="C237" s="110" t="s">
        <v>219</v>
      </c>
      <c r="D237" s="120">
        <v>0.14000000000000001</v>
      </c>
      <c r="E237" s="120">
        <v>0.02</v>
      </c>
      <c r="F237" s="120">
        <v>0.82</v>
      </c>
      <c r="G237" s="120">
        <v>4.0999999999999996</v>
      </c>
      <c r="H237" s="107">
        <v>5.0000000000000001E-3</v>
      </c>
      <c r="I237" s="107">
        <v>3.0000000000000001E-3</v>
      </c>
      <c r="J237" s="120">
        <v>1</v>
      </c>
      <c r="K237" s="120">
        <v>0</v>
      </c>
      <c r="L237" s="120">
        <v>0.02</v>
      </c>
      <c r="M237" s="107">
        <v>3.72</v>
      </c>
      <c r="N237" s="108">
        <v>0</v>
      </c>
      <c r="O237" s="108">
        <v>1.4</v>
      </c>
      <c r="P237" s="108">
        <v>0</v>
      </c>
      <c r="Q237" s="108">
        <v>5.8</v>
      </c>
      <c r="R237" s="109">
        <v>9.6000000000000002E-2</v>
      </c>
    </row>
    <row r="238" spans="1:18" x14ac:dyDescent="0.25">
      <c r="A238" s="1"/>
      <c r="B238" s="2" t="s">
        <v>111</v>
      </c>
      <c r="C238" s="110" t="s">
        <v>220</v>
      </c>
      <c r="D238" s="120">
        <v>0.44</v>
      </c>
      <c r="E238" s="120">
        <v>0</v>
      </c>
      <c r="F238" s="120">
        <v>1.73</v>
      </c>
      <c r="G238" s="120">
        <v>9.2799999999999994</v>
      </c>
      <c r="H238" s="107">
        <v>0</v>
      </c>
      <c r="I238" s="107">
        <v>7.0000000000000001E-3</v>
      </c>
      <c r="J238" s="120">
        <v>4.0949999999999998</v>
      </c>
      <c r="K238" s="120">
        <v>2.7E-2</v>
      </c>
      <c r="L238" s="120">
        <v>9.0999999999999998E-2</v>
      </c>
      <c r="M238" s="107">
        <v>1.44</v>
      </c>
      <c r="N238" s="108">
        <v>1E-3</v>
      </c>
      <c r="O238" s="108">
        <v>4.55</v>
      </c>
      <c r="P238" s="108">
        <v>0</v>
      </c>
      <c r="Q238" s="108">
        <v>6.1879999999999997</v>
      </c>
      <c r="R238" s="109">
        <v>1.2E-2</v>
      </c>
    </row>
    <row r="239" spans="1:18" x14ac:dyDescent="0.25">
      <c r="A239" s="1"/>
      <c r="B239" s="2" t="s">
        <v>40</v>
      </c>
      <c r="C239" s="110" t="s">
        <v>221</v>
      </c>
      <c r="D239" s="120">
        <v>7.0000000000000007E-2</v>
      </c>
      <c r="E239" s="120">
        <v>3.36</v>
      </c>
      <c r="F239" s="120">
        <v>0.09</v>
      </c>
      <c r="G239" s="120">
        <v>30.9</v>
      </c>
      <c r="H239" s="107">
        <v>0</v>
      </c>
      <c r="I239" s="107">
        <v>7.0000000000000001E-3</v>
      </c>
      <c r="J239" s="120">
        <v>0</v>
      </c>
      <c r="K239" s="120">
        <v>2.4E-2</v>
      </c>
      <c r="L239" s="120">
        <v>5.5E-2</v>
      </c>
      <c r="M239" s="107">
        <v>1.31</v>
      </c>
      <c r="N239" s="108">
        <v>0</v>
      </c>
      <c r="O239" s="108">
        <v>2.7E-2</v>
      </c>
      <c r="P239" s="108">
        <v>0</v>
      </c>
      <c r="Q239" s="108">
        <v>1.6379999999999999</v>
      </c>
      <c r="R239" s="109">
        <v>0.01</v>
      </c>
    </row>
    <row r="240" spans="1:18" ht="31.5" x14ac:dyDescent="0.25">
      <c r="A240" s="1"/>
      <c r="B240" s="56" t="s">
        <v>92</v>
      </c>
      <c r="C240" s="56" t="s">
        <v>204</v>
      </c>
      <c r="D240" s="117">
        <v>0</v>
      </c>
      <c r="E240" s="117">
        <v>0</v>
      </c>
      <c r="F240" s="117">
        <v>0</v>
      </c>
      <c r="G240" s="117">
        <v>0</v>
      </c>
      <c r="H240" s="117">
        <v>0</v>
      </c>
      <c r="I240" s="117">
        <v>0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17">
        <v>0</v>
      </c>
      <c r="Q240" s="117">
        <v>0</v>
      </c>
      <c r="R240" s="119">
        <v>0</v>
      </c>
    </row>
    <row r="241" spans="1:18" ht="15" x14ac:dyDescent="0.25">
      <c r="A241" s="23" t="s">
        <v>130</v>
      </c>
      <c r="B241" s="236" t="s">
        <v>131</v>
      </c>
      <c r="C241" s="31" t="s">
        <v>42</v>
      </c>
      <c r="D241" s="25">
        <f t="shared" ref="D241:R241" si="54">SUM(D242:D245)</f>
        <v>4.21</v>
      </c>
      <c r="E241" s="25">
        <f t="shared" si="54"/>
        <v>4.6100000000000003</v>
      </c>
      <c r="F241" s="25">
        <f t="shared" si="54"/>
        <v>17.07</v>
      </c>
      <c r="G241" s="25">
        <f t="shared" si="54"/>
        <v>125.56</v>
      </c>
      <c r="H241" s="25">
        <f t="shared" si="54"/>
        <v>1.2E-2</v>
      </c>
      <c r="I241" s="25">
        <f t="shared" si="54"/>
        <v>0.151</v>
      </c>
      <c r="J241" s="25">
        <f t="shared" si="54"/>
        <v>0</v>
      </c>
      <c r="K241" s="25">
        <f t="shared" si="54"/>
        <v>2.7E-2</v>
      </c>
      <c r="L241" s="25">
        <f t="shared" si="54"/>
        <v>7.0000000000000001E-3</v>
      </c>
      <c r="M241" s="25">
        <f t="shared" si="54"/>
        <v>32.504000000000005</v>
      </c>
      <c r="N241" s="25">
        <f t="shared" si="54"/>
        <v>1.0999999999999999E-2</v>
      </c>
      <c r="O241" s="25">
        <f t="shared" si="54"/>
        <v>26.545000000000002</v>
      </c>
      <c r="P241" s="25">
        <f t="shared" si="54"/>
        <v>2E-3</v>
      </c>
      <c r="Q241" s="25">
        <f t="shared" si="54"/>
        <v>124.53999999999999</v>
      </c>
      <c r="R241" s="26">
        <f t="shared" si="54"/>
        <v>0.76100000000000001</v>
      </c>
    </row>
    <row r="242" spans="1:18" ht="15" x14ac:dyDescent="0.25">
      <c r="A242" s="23"/>
      <c r="B242" s="241" t="s">
        <v>29</v>
      </c>
      <c r="C242" s="65" t="s">
        <v>132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9">
        <v>0</v>
      </c>
      <c r="O242" s="29">
        <v>0</v>
      </c>
      <c r="P242" s="29">
        <v>0</v>
      </c>
      <c r="Q242" s="29">
        <v>0</v>
      </c>
      <c r="R242" s="30">
        <v>0</v>
      </c>
    </row>
    <row r="243" spans="1:18" ht="15" x14ac:dyDescent="0.25">
      <c r="A243" s="23"/>
      <c r="B243" s="241" t="s">
        <v>133</v>
      </c>
      <c r="C243" s="65" t="s">
        <v>134</v>
      </c>
      <c r="D243" s="28">
        <v>0.54</v>
      </c>
      <c r="E243" s="28">
        <v>0.33</v>
      </c>
      <c r="F243" s="28">
        <v>0.23</v>
      </c>
      <c r="G243" s="28">
        <v>6.42</v>
      </c>
      <c r="H243" s="28">
        <v>0</v>
      </c>
      <c r="I243" s="28">
        <v>4.0000000000000001E-3</v>
      </c>
      <c r="J243" s="28">
        <v>0</v>
      </c>
      <c r="K243" s="28">
        <v>0</v>
      </c>
      <c r="L243" s="28">
        <v>7.0000000000000001E-3</v>
      </c>
      <c r="M243" s="28">
        <v>2.84</v>
      </c>
      <c r="N243" s="29">
        <v>0</v>
      </c>
      <c r="O243" s="29">
        <v>9.4350000000000005</v>
      </c>
      <c r="P243" s="29">
        <v>0</v>
      </c>
      <c r="Q243" s="29">
        <v>14.54</v>
      </c>
      <c r="R243" s="30">
        <v>0.48799999999999999</v>
      </c>
    </row>
    <row r="244" spans="1:18" ht="30" x14ac:dyDescent="0.25">
      <c r="A244" s="23"/>
      <c r="B244" s="2" t="s">
        <v>72</v>
      </c>
      <c r="C244" s="65" t="s">
        <v>135</v>
      </c>
      <c r="D244" s="28">
        <v>3.67</v>
      </c>
      <c r="E244" s="28">
        <v>4.28</v>
      </c>
      <c r="F244" s="28">
        <v>5.74</v>
      </c>
      <c r="G244" s="28">
        <v>77</v>
      </c>
      <c r="H244" s="28">
        <v>1.2E-2</v>
      </c>
      <c r="I244" s="28">
        <v>0.14699999999999999</v>
      </c>
      <c r="J244" s="28">
        <v>0</v>
      </c>
      <c r="K244" s="28">
        <v>2.7E-2</v>
      </c>
      <c r="L244" s="28">
        <v>0</v>
      </c>
      <c r="M244" s="28">
        <v>29.33</v>
      </c>
      <c r="N244" s="29">
        <v>1.0999999999999999E-2</v>
      </c>
      <c r="O244" s="29">
        <v>17.11</v>
      </c>
      <c r="P244" s="29">
        <v>2E-3</v>
      </c>
      <c r="Q244" s="29">
        <v>110</v>
      </c>
      <c r="R244" s="30">
        <v>0.24</v>
      </c>
    </row>
    <row r="245" spans="1:18" ht="15" x14ac:dyDescent="0.25">
      <c r="A245" s="90"/>
      <c r="B245" s="241" t="s">
        <v>44</v>
      </c>
      <c r="C245" s="65" t="s">
        <v>74</v>
      </c>
      <c r="D245" s="28">
        <v>0</v>
      </c>
      <c r="E245" s="28">
        <v>0</v>
      </c>
      <c r="F245" s="28">
        <v>11.1</v>
      </c>
      <c r="G245" s="28">
        <v>42.14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0.33400000000000002</v>
      </c>
      <c r="N245" s="29">
        <v>0</v>
      </c>
      <c r="O245" s="29">
        <v>0</v>
      </c>
      <c r="P245" s="29">
        <v>0</v>
      </c>
      <c r="Q245" s="29">
        <v>0</v>
      </c>
      <c r="R245" s="30">
        <v>3.3000000000000002E-2</v>
      </c>
    </row>
    <row r="246" spans="1:18" ht="15" x14ac:dyDescent="0.25">
      <c r="A246" s="47">
        <v>11</v>
      </c>
      <c r="B246" s="243" t="s">
        <v>181</v>
      </c>
      <c r="C246" s="84">
        <v>30</v>
      </c>
      <c r="D246" s="184">
        <f>SUM(D247)</f>
        <v>1.98</v>
      </c>
      <c r="E246" s="184">
        <f t="shared" ref="E246:R246" si="55">SUM(E247)</f>
        <v>0.36</v>
      </c>
      <c r="F246" s="184">
        <f t="shared" si="55"/>
        <v>10.8</v>
      </c>
      <c r="G246" s="184">
        <f t="shared" si="55"/>
        <v>54.3</v>
      </c>
      <c r="H246" s="184">
        <f t="shared" si="55"/>
        <v>5.3999999999999999E-2</v>
      </c>
      <c r="I246" s="184">
        <f t="shared" si="55"/>
        <v>2.4E-2</v>
      </c>
      <c r="J246" s="184">
        <f t="shared" si="55"/>
        <v>0</v>
      </c>
      <c r="K246" s="185">
        <f t="shared" si="55"/>
        <v>0</v>
      </c>
      <c r="L246" s="185">
        <f t="shared" si="55"/>
        <v>0</v>
      </c>
      <c r="M246" s="185">
        <f t="shared" si="55"/>
        <v>0</v>
      </c>
      <c r="N246" s="185">
        <f t="shared" si="55"/>
        <v>0</v>
      </c>
      <c r="O246" s="185">
        <f t="shared" si="55"/>
        <v>0</v>
      </c>
      <c r="P246" s="185">
        <f t="shared" si="55"/>
        <v>0</v>
      </c>
      <c r="Q246" s="185">
        <f t="shared" si="55"/>
        <v>0</v>
      </c>
      <c r="R246" s="186">
        <f t="shared" si="55"/>
        <v>0</v>
      </c>
    </row>
    <row r="247" spans="1:18" thickBot="1" x14ac:dyDescent="0.3">
      <c r="A247" s="47"/>
      <c r="B247" s="60" t="s">
        <v>182</v>
      </c>
      <c r="C247" s="55" t="s">
        <v>48</v>
      </c>
      <c r="D247" s="187">
        <v>1.98</v>
      </c>
      <c r="E247" s="187">
        <v>0.36</v>
      </c>
      <c r="F247" s="187">
        <v>10.8</v>
      </c>
      <c r="G247" s="187">
        <v>54.3</v>
      </c>
      <c r="H247" s="187">
        <v>5.3999999999999999E-2</v>
      </c>
      <c r="I247" s="187">
        <v>2.4E-2</v>
      </c>
      <c r="J247" s="187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5">
        <v>0</v>
      </c>
    </row>
    <row r="248" spans="1:18" thickBot="1" x14ac:dyDescent="0.3">
      <c r="A248" s="267" t="s">
        <v>49</v>
      </c>
      <c r="B248" s="268"/>
      <c r="C248" s="269"/>
      <c r="D248" s="149">
        <f>SUM(D232,D234,D241,D246,)</f>
        <v>31.830000000000002</v>
      </c>
      <c r="E248" s="149">
        <f t="shared" ref="E248:R248" si="56">SUM(E232,E234,E241,E246,)</f>
        <v>27.69</v>
      </c>
      <c r="F248" s="149">
        <f t="shared" si="56"/>
        <v>52.42</v>
      </c>
      <c r="G248" s="149">
        <f t="shared" si="56"/>
        <v>585.52</v>
      </c>
      <c r="H248" s="149">
        <f t="shared" si="56"/>
        <v>0.27300000000000002</v>
      </c>
      <c r="I248" s="149">
        <f t="shared" si="56"/>
        <v>1.1419999999999999</v>
      </c>
      <c r="J248" s="149">
        <f t="shared" si="56"/>
        <v>38.914999999999999</v>
      </c>
      <c r="K248" s="149">
        <f t="shared" si="56"/>
        <v>9.0999999999999998E-2</v>
      </c>
      <c r="L248" s="149">
        <f t="shared" si="56"/>
        <v>0.86099999999999999</v>
      </c>
      <c r="M248" s="149">
        <f t="shared" si="56"/>
        <v>78.240000000000009</v>
      </c>
      <c r="N248" s="149">
        <f t="shared" si="56"/>
        <v>2.8999999999999998E-2</v>
      </c>
      <c r="O248" s="149">
        <f t="shared" si="56"/>
        <v>98.992000000000004</v>
      </c>
      <c r="P248" s="149">
        <f t="shared" si="56"/>
        <v>2E-3</v>
      </c>
      <c r="Q248" s="149">
        <f t="shared" si="56"/>
        <v>470.44599999999991</v>
      </c>
      <c r="R248" s="149">
        <f t="shared" si="56"/>
        <v>3.2990000000000004</v>
      </c>
    </row>
    <row r="249" spans="1:18" x14ac:dyDescent="0.25">
      <c r="A249" s="161"/>
      <c r="B249" s="172"/>
      <c r="C249" s="171"/>
      <c r="D249" s="163"/>
      <c r="E249" s="163"/>
      <c r="F249" s="163"/>
      <c r="G249" s="163"/>
      <c r="H249" s="163"/>
      <c r="I249" s="163"/>
      <c r="J249" s="163"/>
      <c r="K249" s="163"/>
      <c r="L249" s="163"/>
      <c r="M249" s="163"/>
      <c r="N249" s="163"/>
      <c r="O249" s="163"/>
      <c r="P249" s="163"/>
      <c r="Q249" s="163"/>
      <c r="R249" s="163"/>
    </row>
    <row r="250" spans="1:18" x14ac:dyDescent="0.25">
      <c r="A250" s="161"/>
      <c r="B250" s="172"/>
      <c r="C250" s="171"/>
      <c r="D250" s="163"/>
      <c r="E250" s="163"/>
      <c r="F250" s="163"/>
      <c r="G250" s="163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</row>
    <row r="251" spans="1:18" ht="16.5" thickBot="1" x14ac:dyDescent="0.3">
      <c r="A251" s="279" t="s">
        <v>174</v>
      </c>
      <c r="B251" s="279"/>
      <c r="C251" s="279"/>
      <c r="D251" s="279"/>
      <c r="E251" s="279"/>
      <c r="F251" s="279"/>
      <c r="G251" s="279"/>
      <c r="H251" s="279"/>
      <c r="I251" s="279"/>
      <c r="J251" s="279"/>
      <c r="K251" s="279"/>
      <c r="L251" s="279"/>
      <c r="M251" s="279"/>
      <c r="N251" s="279"/>
      <c r="O251" s="279"/>
      <c r="P251" s="279"/>
      <c r="Q251" s="279"/>
      <c r="R251" s="279"/>
    </row>
    <row r="252" spans="1:18" x14ac:dyDescent="0.25">
      <c r="A252" s="272" t="s">
        <v>1</v>
      </c>
      <c r="B252" s="274" t="s">
        <v>2</v>
      </c>
      <c r="C252" s="280" t="s">
        <v>3</v>
      </c>
      <c r="D252" s="255" t="s">
        <v>4</v>
      </c>
      <c r="E252" s="256"/>
      <c r="F252" s="257"/>
      <c r="G252" s="274" t="s">
        <v>5</v>
      </c>
      <c r="H252" s="255" t="s">
        <v>6</v>
      </c>
      <c r="I252" s="256"/>
      <c r="J252" s="256"/>
      <c r="K252" s="256"/>
      <c r="L252" s="257"/>
      <c r="M252" s="254" t="s">
        <v>7</v>
      </c>
      <c r="N252" s="255"/>
      <c r="O252" s="255"/>
      <c r="P252" s="255"/>
      <c r="Q252" s="255"/>
      <c r="R252" s="278"/>
    </row>
    <row r="253" spans="1:18" ht="32.25" thickBot="1" x14ac:dyDescent="0.3">
      <c r="A253" s="273"/>
      <c r="B253" s="275"/>
      <c r="C253" s="281"/>
      <c r="D253" s="144" t="s">
        <v>8</v>
      </c>
      <c r="E253" s="144" t="s">
        <v>9</v>
      </c>
      <c r="F253" s="144" t="s">
        <v>10</v>
      </c>
      <c r="G253" s="275"/>
      <c r="H253" s="144" t="s">
        <v>11</v>
      </c>
      <c r="I253" s="144" t="s">
        <v>12</v>
      </c>
      <c r="J253" s="144" t="s">
        <v>13</v>
      </c>
      <c r="K253" s="144" t="s">
        <v>81</v>
      </c>
      <c r="L253" s="144" t="s">
        <v>14</v>
      </c>
      <c r="M253" s="146" t="s">
        <v>15</v>
      </c>
      <c r="N253" s="147" t="s">
        <v>16</v>
      </c>
      <c r="O253" s="147" t="s">
        <v>17</v>
      </c>
      <c r="P253" s="147" t="s">
        <v>18</v>
      </c>
      <c r="Q253" s="147" t="s">
        <v>19</v>
      </c>
      <c r="R253" s="148" t="s">
        <v>20</v>
      </c>
    </row>
    <row r="254" spans="1:18" ht="28.5" x14ac:dyDescent="0.25">
      <c r="A254" s="205">
        <v>58</v>
      </c>
      <c r="B254" s="250" t="s">
        <v>199</v>
      </c>
      <c r="C254" s="218" t="s">
        <v>27</v>
      </c>
      <c r="D254" s="219">
        <f t="shared" ref="D254:R254" si="57">SUM(D255:D258)</f>
        <v>5.15</v>
      </c>
      <c r="E254" s="219">
        <f t="shared" si="57"/>
        <v>9.06</v>
      </c>
      <c r="F254" s="219">
        <f t="shared" si="57"/>
        <v>7.8000000000000007</v>
      </c>
      <c r="G254" s="219">
        <f t="shared" si="57"/>
        <v>133.05000000000001</v>
      </c>
      <c r="H254" s="219">
        <f t="shared" si="57"/>
        <v>2.1999999999999999E-2</v>
      </c>
      <c r="I254" s="219">
        <f t="shared" si="57"/>
        <v>7.4999999999999997E-2</v>
      </c>
      <c r="J254" s="219">
        <f t="shared" si="57"/>
        <v>8.57</v>
      </c>
      <c r="K254" s="219">
        <f t="shared" si="57"/>
        <v>4.4999999999999998E-2</v>
      </c>
      <c r="L254" s="219">
        <f t="shared" si="57"/>
        <v>0.61699999999999999</v>
      </c>
      <c r="M254" s="219">
        <f t="shared" si="57"/>
        <v>162.77000000000001</v>
      </c>
      <c r="N254" s="219">
        <f t="shared" si="57"/>
        <v>0</v>
      </c>
      <c r="O254" s="219">
        <f t="shared" si="57"/>
        <v>26.459999999999997</v>
      </c>
      <c r="P254" s="219">
        <f t="shared" si="57"/>
        <v>2E-3</v>
      </c>
      <c r="Q254" s="219">
        <f t="shared" si="57"/>
        <v>116.81</v>
      </c>
      <c r="R254" s="220">
        <f t="shared" si="57"/>
        <v>1.3239999999999998</v>
      </c>
    </row>
    <row r="255" spans="1:18" ht="15" x14ac:dyDescent="0.25">
      <c r="A255" s="208"/>
      <c r="B255" s="246" t="s">
        <v>24</v>
      </c>
      <c r="C255" s="209" t="s">
        <v>105</v>
      </c>
      <c r="D255" s="199">
        <v>0</v>
      </c>
      <c r="E255" s="199">
        <v>5</v>
      </c>
      <c r="F255" s="199">
        <v>0</v>
      </c>
      <c r="G255" s="199">
        <v>44.95</v>
      </c>
      <c r="H255" s="196">
        <v>0</v>
      </c>
      <c r="I255" s="196">
        <v>0</v>
      </c>
      <c r="J255" s="199">
        <v>0</v>
      </c>
      <c r="K255" s="199">
        <v>0</v>
      </c>
      <c r="L255" s="199">
        <v>0.46</v>
      </c>
      <c r="M255" s="196">
        <v>0</v>
      </c>
      <c r="N255" s="197">
        <v>0</v>
      </c>
      <c r="O255" s="197">
        <v>0</v>
      </c>
      <c r="P255" s="197">
        <v>0</v>
      </c>
      <c r="Q255" s="197">
        <v>0</v>
      </c>
      <c r="R255" s="198">
        <v>0</v>
      </c>
    </row>
    <row r="256" spans="1:18" x14ac:dyDescent="0.25">
      <c r="A256" s="208"/>
      <c r="B256" s="246" t="s">
        <v>25</v>
      </c>
      <c r="C256" s="209" t="s">
        <v>201</v>
      </c>
      <c r="D256" s="199">
        <v>1.22</v>
      </c>
      <c r="E256" s="199">
        <v>0.08</v>
      </c>
      <c r="F256" s="199">
        <v>7.13</v>
      </c>
      <c r="G256" s="199">
        <v>34.020000000000003</v>
      </c>
      <c r="H256" s="196">
        <v>1.6E-2</v>
      </c>
      <c r="I256" s="196">
        <v>0.03</v>
      </c>
      <c r="J256" s="199">
        <v>8.1</v>
      </c>
      <c r="K256" s="199">
        <v>2E-3</v>
      </c>
      <c r="L256" s="199">
        <v>8.1000000000000003E-2</v>
      </c>
      <c r="M256" s="221">
        <v>30.62</v>
      </c>
      <c r="N256" s="222">
        <v>0</v>
      </c>
      <c r="O256" s="222">
        <v>21.06</v>
      </c>
      <c r="P256" s="222">
        <v>0</v>
      </c>
      <c r="Q256" s="222">
        <v>41.31</v>
      </c>
      <c r="R256" s="223">
        <v>1.17</v>
      </c>
    </row>
    <row r="257" spans="1:18" x14ac:dyDescent="0.25">
      <c r="A257" s="208"/>
      <c r="B257" s="246" t="s">
        <v>200</v>
      </c>
      <c r="C257" s="209" t="s">
        <v>173</v>
      </c>
      <c r="D257" s="199">
        <v>3.9</v>
      </c>
      <c r="E257" s="199">
        <v>3.98</v>
      </c>
      <c r="F257" s="199">
        <v>0.52</v>
      </c>
      <c r="G257" s="199">
        <v>53.34</v>
      </c>
      <c r="H257" s="196">
        <v>6.0000000000000001E-3</v>
      </c>
      <c r="I257" s="196">
        <v>4.4999999999999998E-2</v>
      </c>
      <c r="J257" s="199">
        <v>0.42</v>
      </c>
      <c r="K257" s="199">
        <v>4.2999999999999997E-2</v>
      </c>
      <c r="L257" s="199">
        <v>7.4999999999999997E-2</v>
      </c>
      <c r="M257" s="221">
        <v>132</v>
      </c>
      <c r="N257" s="222">
        <v>0</v>
      </c>
      <c r="O257" s="222">
        <v>5.25</v>
      </c>
      <c r="P257" s="222">
        <v>2E-3</v>
      </c>
      <c r="Q257" s="222">
        <v>75</v>
      </c>
      <c r="R257" s="223">
        <v>0.15</v>
      </c>
    </row>
    <row r="258" spans="1:18" ht="15" x14ac:dyDescent="0.25">
      <c r="A258" s="208"/>
      <c r="B258" s="246" t="s">
        <v>202</v>
      </c>
      <c r="C258" s="209" t="s">
        <v>203</v>
      </c>
      <c r="D258" s="199">
        <v>0.03</v>
      </c>
      <c r="E258" s="199">
        <v>0</v>
      </c>
      <c r="F258" s="199">
        <v>0.15</v>
      </c>
      <c r="G258" s="199">
        <v>0.74</v>
      </c>
      <c r="H258" s="196">
        <v>0</v>
      </c>
      <c r="I258" s="196">
        <v>0</v>
      </c>
      <c r="J258" s="199">
        <v>0.05</v>
      </c>
      <c r="K258" s="199">
        <v>0</v>
      </c>
      <c r="L258" s="199">
        <v>1E-3</v>
      </c>
      <c r="M258" s="196">
        <v>0.15</v>
      </c>
      <c r="N258" s="197">
        <v>0</v>
      </c>
      <c r="O258" s="197">
        <v>0.15</v>
      </c>
      <c r="P258" s="197">
        <v>0</v>
      </c>
      <c r="Q258" s="197">
        <v>0.5</v>
      </c>
      <c r="R258" s="198">
        <v>4.0000000000000001E-3</v>
      </c>
    </row>
    <row r="259" spans="1:18" ht="28.5" x14ac:dyDescent="0.25">
      <c r="A259" s="47">
        <v>219</v>
      </c>
      <c r="B259" s="242" t="s">
        <v>231</v>
      </c>
      <c r="C259" s="19" t="s">
        <v>230</v>
      </c>
      <c r="D259" s="233">
        <f t="shared" ref="D259:R259" si="58">SUM(D260:D265)</f>
        <v>12.08</v>
      </c>
      <c r="E259" s="233">
        <f t="shared" si="58"/>
        <v>19.88</v>
      </c>
      <c r="F259" s="233">
        <f t="shared" si="58"/>
        <v>9.19</v>
      </c>
      <c r="G259" s="233">
        <f t="shared" si="58"/>
        <v>264.39</v>
      </c>
      <c r="H259" s="233">
        <f t="shared" si="58"/>
        <v>0.108</v>
      </c>
      <c r="I259" s="233">
        <f t="shared" si="58"/>
        <v>0.42199999999999999</v>
      </c>
      <c r="J259" s="233">
        <f t="shared" si="58"/>
        <v>2.0819999999999999</v>
      </c>
      <c r="K259" s="233">
        <f t="shared" si="58"/>
        <v>0.28000000000000003</v>
      </c>
      <c r="L259" s="233">
        <f t="shared" si="58"/>
        <v>0.67700000000000005</v>
      </c>
      <c r="M259" s="233">
        <f t="shared" si="58"/>
        <v>111.36800000000002</v>
      </c>
      <c r="N259" s="233">
        <f t="shared" si="58"/>
        <v>1.0999999999999999E-2</v>
      </c>
      <c r="O259" s="233">
        <f t="shared" si="58"/>
        <v>23.039000000000001</v>
      </c>
      <c r="P259" s="233">
        <f t="shared" si="58"/>
        <v>4.5999999999999999E-2</v>
      </c>
      <c r="Q259" s="233">
        <f t="shared" si="58"/>
        <v>133.20699999999999</v>
      </c>
      <c r="R259" s="234">
        <f t="shared" si="58"/>
        <v>2.0950000000000002</v>
      </c>
    </row>
    <row r="260" spans="1:18" ht="30" x14ac:dyDescent="0.25">
      <c r="A260" s="87"/>
      <c r="B260" s="2" t="s">
        <v>72</v>
      </c>
      <c r="C260" s="232" t="s">
        <v>229</v>
      </c>
      <c r="D260" s="111">
        <v>1.59</v>
      </c>
      <c r="E260" s="111">
        <v>1.85</v>
      </c>
      <c r="F260" s="111">
        <v>2.4900000000000002</v>
      </c>
      <c r="G260" s="111">
        <v>33.35</v>
      </c>
      <c r="H260" s="60">
        <v>0.02</v>
      </c>
      <c r="I260" s="60">
        <v>7.9000000000000001E-2</v>
      </c>
      <c r="J260" s="2">
        <v>0.318</v>
      </c>
      <c r="K260" s="235">
        <v>1.2E-2</v>
      </c>
      <c r="L260" s="60">
        <v>0</v>
      </c>
      <c r="M260" s="60">
        <v>63.5</v>
      </c>
      <c r="N260" s="76">
        <v>5.0000000000000001E-3</v>
      </c>
      <c r="O260" s="76">
        <v>7.4</v>
      </c>
      <c r="P260" s="76">
        <v>1E-3</v>
      </c>
      <c r="Q260" s="76">
        <v>47.65</v>
      </c>
      <c r="R260" s="77">
        <v>3.2000000000000001E-2</v>
      </c>
    </row>
    <row r="261" spans="1:18" ht="30" x14ac:dyDescent="0.25">
      <c r="A261" s="87"/>
      <c r="B261" s="2" t="s">
        <v>30</v>
      </c>
      <c r="C261" s="232" t="s">
        <v>226</v>
      </c>
      <c r="D261" s="111">
        <v>0.78</v>
      </c>
      <c r="E261" s="111">
        <v>0.11</v>
      </c>
      <c r="F261" s="111">
        <v>4.79</v>
      </c>
      <c r="G261" s="111">
        <v>23.24</v>
      </c>
      <c r="H261" s="60">
        <v>1.7999999999999999E-2</v>
      </c>
      <c r="I261" s="60">
        <v>6.0000000000000001E-3</v>
      </c>
      <c r="J261" s="2">
        <v>0</v>
      </c>
      <c r="K261" s="235">
        <v>0</v>
      </c>
      <c r="L261" s="60">
        <v>9.1999999999999998E-2</v>
      </c>
      <c r="M261" s="60">
        <v>1.7</v>
      </c>
      <c r="N261" s="76">
        <v>0</v>
      </c>
      <c r="O261" s="76">
        <v>2.33</v>
      </c>
      <c r="P261" s="76">
        <v>0</v>
      </c>
      <c r="Q261" s="76">
        <v>6.15</v>
      </c>
      <c r="R261" s="77">
        <v>0.14799999999999999</v>
      </c>
    </row>
    <row r="262" spans="1:18" ht="15" x14ac:dyDescent="0.25">
      <c r="A262" s="87"/>
      <c r="B262" s="2" t="s">
        <v>228</v>
      </c>
      <c r="C262" s="232" t="s">
        <v>227</v>
      </c>
      <c r="D262" s="111">
        <v>0.55000000000000004</v>
      </c>
      <c r="E262" s="111">
        <v>0.04</v>
      </c>
      <c r="F262" s="111">
        <v>1.1499999999999999</v>
      </c>
      <c r="G262" s="111">
        <v>7.06</v>
      </c>
      <c r="H262" s="60">
        <v>1.9E-2</v>
      </c>
      <c r="I262" s="60">
        <v>8.9999999999999993E-3</v>
      </c>
      <c r="J262" s="2">
        <v>1.764</v>
      </c>
      <c r="K262" s="235">
        <v>1.2999999999999999E-2</v>
      </c>
      <c r="L262" s="60">
        <v>3.0000000000000001E-3</v>
      </c>
      <c r="M262" s="60">
        <v>3.528</v>
      </c>
      <c r="N262" s="76">
        <v>0</v>
      </c>
      <c r="O262" s="76">
        <v>3.35</v>
      </c>
      <c r="P262" s="76">
        <v>0</v>
      </c>
      <c r="Q262" s="76">
        <v>11.11</v>
      </c>
      <c r="R262" s="77">
        <v>0.123</v>
      </c>
    </row>
    <row r="263" spans="1:18" ht="15" x14ac:dyDescent="0.25">
      <c r="A263" s="87"/>
      <c r="B263" s="2" t="s">
        <v>40</v>
      </c>
      <c r="C263" s="232" t="s">
        <v>226</v>
      </c>
      <c r="D263" s="111">
        <v>0.09</v>
      </c>
      <c r="E263" s="111">
        <v>4.34</v>
      </c>
      <c r="F263" s="111">
        <v>0.12</v>
      </c>
      <c r="G263" s="111">
        <v>39.99</v>
      </c>
      <c r="H263" s="60">
        <v>1E-3</v>
      </c>
      <c r="I263" s="60">
        <v>8.0000000000000002E-3</v>
      </c>
      <c r="J263" s="2">
        <v>0</v>
      </c>
      <c r="K263" s="235">
        <v>3.2000000000000001E-2</v>
      </c>
      <c r="L263" s="60">
        <v>7.0999999999999994E-2</v>
      </c>
      <c r="M263" s="60">
        <v>1.7</v>
      </c>
      <c r="N263" s="60">
        <v>0</v>
      </c>
      <c r="O263" s="60">
        <v>3.5000000000000003E-2</v>
      </c>
      <c r="P263" s="60">
        <v>0</v>
      </c>
      <c r="Q263" s="60">
        <v>2.121</v>
      </c>
      <c r="R263" s="77">
        <v>1.4E-2</v>
      </c>
    </row>
    <row r="264" spans="1:18" ht="15" x14ac:dyDescent="0.25">
      <c r="A264" s="87"/>
      <c r="B264" s="2" t="s">
        <v>40</v>
      </c>
      <c r="C264" s="232" t="s">
        <v>225</v>
      </c>
      <c r="D264" s="111">
        <v>0.11</v>
      </c>
      <c r="E264" s="111">
        <v>5.42</v>
      </c>
      <c r="F264" s="111">
        <v>0.15</v>
      </c>
      <c r="G264" s="111">
        <v>49.92</v>
      </c>
      <c r="H264" s="60">
        <v>1E-3</v>
      </c>
      <c r="I264" s="60">
        <v>0.01</v>
      </c>
      <c r="J264" s="2">
        <v>0</v>
      </c>
      <c r="K264" s="235">
        <v>0.04</v>
      </c>
      <c r="L264" s="60">
        <v>8.7999999999999995E-2</v>
      </c>
      <c r="M264" s="60">
        <v>2.12</v>
      </c>
      <c r="N264" s="60">
        <v>0</v>
      </c>
      <c r="O264" s="60">
        <v>4.3999999999999997E-2</v>
      </c>
      <c r="P264" s="60">
        <v>4.3999999999999997E-2</v>
      </c>
      <c r="Q264" s="60">
        <v>2.6459999999999999</v>
      </c>
      <c r="R264" s="77">
        <v>1.7999999999999999E-2</v>
      </c>
    </row>
    <row r="265" spans="1:18" ht="15" x14ac:dyDescent="0.25">
      <c r="A265" s="87"/>
      <c r="B265" s="2" t="s">
        <v>90</v>
      </c>
      <c r="C265" s="232" t="s">
        <v>224</v>
      </c>
      <c r="D265" s="111">
        <v>8.9600000000000009</v>
      </c>
      <c r="E265" s="111">
        <v>8.1199999999999992</v>
      </c>
      <c r="F265" s="111">
        <v>0.49</v>
      </c>
      <c r="G265" s="111">
        <v>110.83</v>
      </c>
      <c r="H265" s="60">
        <v>4.9000000000000002E-2</v>
      </c>
      <c r="I265" s="60">
        <v>0.31</v>
      </c>
      <c r="J265" s="2">
        <v>0</v>
      </c>
      <c r="K265" s="235">
        <v>0.183</v>
      </c>
      <c r="L265" s="60">
        <v>0.42299999999999999</v>
      </c>
      <c r="M265" s="60">
        <v>38.82</v>
      </c>
      <c r="N265" s="76">
        <v>6.0000000000000001E-3</v>
      </c>
      <c r="O265" s="76">
        <v>9.8800000000000008</v>
      </c>
      <c r="P265" s="76">
        <v>1E-3</v>
      </c>
      <c r="Q265" s="76">
        <v>63.53</v>
      </c>
      <c r="R265" s="77">
        <v>1.76</v>
      </c>
    </row>
    <row r="266" spans="1:18" ht="15" x14ac:dyDescent="0.25">
      <c r="A266" s="18">
        <v>132</v>
      </c>
      <c r="B266" s="242" t="s">
        <v>98</v>
      </c>
      <c r="C266" s="13">
        <v>200</v>
      </c>
      <c r="D266" s="121">
        <f>SUM(D267:D269)</f>
        <v>0.03</v>
      </c>
      <c r="E266" s="121">
        <f t="shared" ref="E266:J266" si="59">SUM(E267:E269)</f>
        <v>0.12</v>
      </c>
      <c r="F266" s="121">
        <f t="shared" si="59"/>
        <v>12.997999999999999</v>
      </c>
      <c r="G266" s="121">
        <f t="shared" si="59"/>
        <v>52.71</v>
      </c>
      <c r="H266" s="121">
        <f t="shared" si="59"/>
        <v>0</v>
      </c>
      <c r="I266" s="121">
        <f t="shared" si="59"/>
        <v>6.0000000000000001E-3</v>
      </c>
      <c r="J266" s="121">
        <f t="shared" si="59"/>
        <v>0.06</v>
      </c>
      <c r="K266" s="19">
        <f>SUM(K267:K269)</f>
        <v>0</v>
      </c>
      <c r="L266" s="19">
        <f>SUM(L267:L269)</f>
        <v>0</v>
      </c>
      <c r="M266" s="121">
        <f t="shared" ref="M266:R266" si="60">SUM(M267:M269)</f>
        <v>3.3600000000000003</v>
      </c>
      <c r="N266" s="121">
        <f t="shared" si="60"/>
        <v>0</v>
      </c>
      <c r="O266" s="71">
        <f t="shared" si="60"/>
        <v>2.64</v>
      </c>
      <c r="P266" s="121">
        <f t="shared" si="60"/>
        <v>0</v>
      </c>
      <c r="Q266" s="71">
        <f t="shared" si="60"/>
        <v>4.9400000000000004</v>
      </c>
      <c r="R266" s="122">
        <f t="shared" si="60"/>
        <v>0.53100000000000003</v>
      </c>
    </row>
    <row r="267" spans="1:18" ht="15" x14ac:dyDescent="0.25">
      <c r="A267" s="123"/>
      <c r="B267" s="2" t="s">
        <v>99</v>
      </c>
      <c r="C267" s="2" t="s">
        <v>100</v>
      </c>
      <c r="D267" s="120">
        <v>0.03</v>
      </c>
      <c r="E267" s="120">
        <v>0.12</v>
      </c>
      <c r="F267" s="120">
        <v>2.4E-2</v>
      </c>
      <c r="G267" s="120">
        <v>0.84</v>
      </c>
      <c r="H267" s="120">
        <v>0</v>
      </c>
      <c r="I267" s="120">
        <v>6.0000000000000001E-3</v>
      </c>
      <c r="J267" s="120">
        <v>0.06</v>
      </c>
      <c r="K267" s="2">
        <v>0</v>
      </c>
      <c r="L267" s="2">
        <v>0</v>
      </c>
      <c r="M267" s="120">
        <v>2.97</v>
      </c>
      <c r="N267" s="124">
        <v>0</v>
      </c>
      <c r="O267" s="74">
        <v>2.64</v>
      </c>
      <c r="P267" s="124">
        <v>0</v>
      </c>
      <c r="Q267" s="74">
        <v>4.9400000000000004</v>
      </c>
      <c r="R267" s="125">
        <v>0.49199999999999999</v>
      </c>
    </row>
    <row r="268" spans="1:18" ht="15" x14ac:dyDescent="0.25">
      <c r="A268" s="123"/>
      <c r="B268" s="2" t="s">
        <v>101</v>
      </c>
      <c r="C268" s="2" t="s">
        <v>102</v>
      </c>
      <c r="D268" s="126">
        <v>0</v>
      </c>
      <c r="E268" s="126">
        <v>0</v>
      </c>
      <c r="F268" s="126">
        <v>0</v>
      </c>
      <c r="G268" s="126">
        <v>0</v>
      </c>
      <c r="H268" s="126">
        <v>0</v>
      </c>
      <c r="I268" s="126">
        <v>0</v>
      </c>
      <c r="J268" s="126">
        <v>0</v>
      </c>
      <c r="K268" s="76">
        <v>0</v>
      </c>
      <c r="L268" s="76">
        <v>0</v>
      </c>
      <c r="M268" s="127">
        <v>0</v>
      </c>
      <c r="N268" s="127">
        <v>0</v>
      </c>
      <c r="O268" s="76">
        <v>0</v>
      </c>
      <c r="P268" s="127">
        <v>0</v>
      </c>
      <c r="Q268" s="76">
        <v>0</v>
      </c>
      <c r="R268" s="128">
        <v>0</v>
      </c>
    </row>
    <row r="269" spans="1:18" ht="15" x14ac:dyDescent="0.25">
      <c r="A269" s="123"/>
      <c r="B269" s="2" t="s">
        <v>66</v>
      </c>
      <c r="C269" s="2" t="s">
        <v>103</v>
      </c>
      <c r="D269" s="120">
        <v>0</v>
      </c>
      <c r="E269" s="120">
        <v>0</v>
      </c>
      <c r="F269" s="120">
        <v>12.974</v>
      </c>
      <c r="G269" s="120">
        <v>51.87</v>
      </c>
      <c r="H269" s="126">
        <v>0</v>
      </c>
      <c r="I269" s="126">
        <v>0</v>
      </c>
      <c r="J269" s="120">
        <v>0</v>
      </c>
      <c r="K269" s="2">
        <v>0</v>
      </c>
      <c r="L269" s="2">
        <v>0</v>
      </c>
      <c r="M269" s="120">
        <v>0.39</v>
      </c>
      <c r="N269" s="124">
        <v>0</v>
      </c>
      <c r="O269" s="74">
        <v>0</v>
      </c>
      <c r="P269" s="124">
        <v>0</v>
      </c>
      <c r="Q269" s="74">
        <v>0</v>
      </c>
      <c r="R269" s="125">
        <v>3.9E-2</v>
      </c>
    </row>
    <row r="270" spans="1:18" ht="15" x14ac:dyDescent="0.25">
      <c r="A270" s="23" t="s">
        <v>136</v>
      </c>
      <c r="B270" s="242" t="s">
        <v>46</v>
      </c>
      <c r="C270" s="24">
        <v>30</v>
      </c>
      <c r="D270" s="25">
        <f t="shared" ref="D270:R270" si="61">SUM(D271)</f>
        <v>2.37</v>
      </c>
      <c r="E270" s="25">
        <f t="shared" si="61"/>
        <v>0.27</v>
      </c>
      <c r="F270" s="25">
        <f t="shared" si="61"/>
        <v>11.4</v>
      </c>
      <c r="G270" s="25">
        <f t="shared" si="61"/>
        <v>59.7</v>
      </c>
      <c r="H270" s="25">
        <f t="shared" si="61"/>
        <v>4.8000000000000001E-2</v>
      </c>
      <c r="I270" s="25">
        <f t="shared" si="61"/>
        <v>1.7999999999999999E-2</v>
      </c>
      <c r="J270" s="25">
        <f t="shared" si="61"/>
        <v>0</v>
      </c>
      <c r="K270" s="25">
        <f>SUM(K271)</f>
        <v>0</v>
      </c>
      <c r="L270" s="25">
        <f>SUM(L271)</f>
        <v>0.39</v>
      </c>
      <c r="M270" s="25">
        <f t="shared" si="61"/>
        <v>6.9</v>
      </c>
      <c r="N270" s="25">
        <f t="shared" si="61"/>
        <v>1E-3</v>
      </c>
      <c r="O270" s="25">
        <f t="shared" si="61"/>
        <v>9.9</v>
      </c>
      <c r="P270" s="25">
        <f t="shared" si="61"/>
        <v>2E-3</v>
      </c>
      <c r="Q270" s="25">
        <f t="shared" si="61"/>
        <v>26.1</v>
      </c>
      <c r="R270" s="26">
        <f t="shared" si="61"/>
        <v>0.6</v>
      </c>
    </row>
    <row r="271" spans="1:18" ht="30" x14ac:dyDescent="0.25">
      <c r="A271" s="64"/>
      <c r="B271" s="2" t="s">
        <v>47</v>
      </c>
      <c r="C271" s="65" t="s">
        <v>48</v>
      </c>
      <c r="D271" s="44">
        <v>2.37</v>
      </c>
      <c r="E271" s="44">
        <v>0.27</v>
      </c>
      <c r="F271" s="44">
        <v>11.4</v>
      </c>
      <c r="G271" s="44">
        <v>59.7</v>
      </c>
      <c r="H271" s="44">
        <v>4.8000000000000001E-2</v>
      </c>
      <c r="I271" s="44">
        <v>1.7999999999999999E-2</v>
      </c>
      <c r="J271" s="44">
        <v>0</v>
      </c>
      <c r="K271" s="44">
        <v>0</v>
      </c>
      <c r="L271" s="44">
        <v>0.39</v>
      </c>
      <c r="M271" s="44">
        <v>6.9</v>
      </c>
      <c r="N271" s="45">
        <v>1E-3</v>
      </c>
      <c r="O271" s="45">
        <v>9.9</v>
      </c>
      <c r="P271" s="45">
        <v>2E-3</v>
      </c>
      <c r="Q271" s="45">
        <v>26.1</v>
      </c>
      <c r="R271" s="46">
        <v>0.6</v>
      </c>
    </row>
    <row r="272" spans="1:18" ht="15.75" customHeight="1" x14ac:dyDescent="0.25">
      <c r="A272" s="47">
        <v>140</v>
      </c>
      <c r="B272" s="242" t="s">
        <v>77</v>
      </c>
      <c r="C272" s="13">
        <v>100</v>
      </c>
      <c r="D272" s="121">
        <f t="shared" ref="D272:R272" si="62">SUM(D273)</f>
        <v>0.4</v>
      </c>
      <c r="E272" s="121">
        <f t="shared" si="62"/>
        <v>0.4</v>
      </c>
      <c r="F272" s="121">
        <f t="shared" si="62"/>
        <v>9</v>
      </c>
      <c r="G272" s="121">
        <f t="shared" si="62"/>
        <v>45</v>
      </c>
      <c r="H272" s="233">
        <f t="shared" si="62"/>
        <v>0.03</v>
      </c>
      <c r="I272" s="233">
        <f t="shared" si="62"/>
        <v>0.02</v>
      </c>
      <c r="J272" s="121">
        <f t="shared" si="62"/>
        <v>165</v>
      </c>
      <c r="K272" s="48">
        <f>SUM(K273)</f>
        <v>5.0000000000000001E-3</v>
      </c>
      <c r="L272" s="48">
        <f>SUM(L273)</f>
        <v>0.2</v>
      </c>
      <c r="M272" s="233">
        <f t="shared" si="62"/>
        <v>16</v>
      </c>
      <c r="N272" s="233">
        <f t="shared" si="62"/>
        <v>2E-3</v>
      </c>
      <c r="O272" s="233">
        <f t="shared" si="62"/>
        <v>9</v>
      </c>
      <c r="P272" s="233">
        <f t="shared" si="62"/>
        <v>0</v>
      </c>
      <c r="Q272" s="233">
        <f t="shared" si="62"/>
        <v>11</v>
      </c>
      <c r="R272" s="234">
        <f t="shared" si="62"/>
        <v>2.2000000000000002</v>
      </c>
    </row>
    <row r="273" spans="1:18" ht="16.5" thickBot="1" x14ac:dyDescent="0.3">
      <c r="A273" s="47"/>
      <c r="B273" s="2" t="s">
        <v>148</v>
      </c>
      <c r="C273" s="2" t="s">
        <v>149</v>
      </c>
      <c r="D273" s="120">
        <v>0.4</v>
      </c>
      <c r="E273" s="120">
        <v>0.4</v>
      </c>
      <c r="F273" s="120">
        <v>9</v>
      </c>
      <c r="G273" s="120">
        <v>45</v>
      </c>
      <c r="H273" s="126">
        <v>0.03</v>
      </c>
      <c r="I273" s="126">
        <v>0.02</v>
      </c>
      <c r="J273" s="120">
        <v>165</v>
      </c>
      <c r="K273" s="51">
        <v>5.0000000000000001E-3</v>
      </c>
      <c r="L273" s="51">
        <v>0.2</v>
      </c>
      <c r="M273" s="126">
        <v>16</v>
      </c>
      <c r="N273" s="127">
        <v>2E-3</v>
      </c>
      <c r="O273" s="127">
        <v>9</v>
      </c>
      <c r="P273" s="127">
        <v>0</v>
      </c>
      <c r="Q273" s="127">
        <v>11</v>
      </c>
      <c r="R273" s="128">
        <v>2.2000000000000002</v>
      </c>
    </row>
    <row r="274" spans="1:18" ht="15.75" customHeight="1" thickBot="1" x14ac:dyDescent="0.3">
      <c r="A274" s="267" t="s">
        <v>49</v>
      </c>
      <c r="B274" s="268"/>
      <c r="C274" s="269"/>
      <c r="D274" s="149">
        <f>SUM(D254,D259,D266,D270,D272,)</f>
        <v>20.03</v>
      </c>
      <c r="E274" s="149">
        <f t="shared" ref="E274:R274" si="63">SUM(E254,E259,E266,E270,E272,)</f>
        <v>29.729999999999997</v>
      </c>
      <c r="F274" s="149">
        <f t="shared" si="63"/>
        <v>50.387999999999998</v>
      </c>
      <c r="G274" s="149">
        <f t="shared" si="63"/>
        <v>554.84999999999991</v>
      </c>
      <c r="H274" s="149">
        <f t="shared" si="63"/>
        <v>0.20799999999999999</v>
      </c>
      <c r="I274" s="149">
        <f t="shared" si="63"/>
        <v>0.54100000000000004</v>
      </c>
      <c r="J274" s="149">
        <f t="shared" si="63"/>
        <v>175.71199999999999</v>
      </c>
      <c r="K274" s="149">
        <f t="shared" si="63"/>
        <v>0.33</v>
      </c>
      <c r="L274" s="149">
        <f t="shared" si="63"/>
        <v>1.8840000000000001</v>
      </c>
      <c r="M274" s="149">
        <f t="shared" si="63"/>
        <v>300.39800000000002</v>
      </c>
      <c r="N274" s="149">
        <f t="shared" si="63"/>
        <v>1.4E-2</v>
      </c>
      <c r="O274" s="149">
        <f t="shared" si="63"/>
        <v>71.038999999999987</v>
      </c>
      <c r="P274" s="149">
        <f t="shared" si="63"/>
        <v>0.05</v>
      </c>
      <c r="Q274" s="149">
        <f t="shared" si="63"/>
        <v>292.05700000000002</v>
      </c>
      <c r="R274" s="149">
        <f t="shared" si="63"/>
        <v>6.75</v>
      </c>
    </row>
    <row r="275" spans="1:18" x14ac:dyDescent="0.25">
      <c r="A275" s="140"/>
      <c r="B275" s="141"/>
      <c r="C275" s="142"/>
      <c r="D275" s="143"/>
      <c r="E275" s="143"/>
      <c r="F275" s="143"/>
      <c r="G275" s="143"/>
      <c r="H275" s="143"/>
      <c r="I275" s="143"/>
      <c r="J275" s="143"/>
      <c r="K275" s="143"/>
      <c r="L275" s="143"/>
      <c r="M275" s="143"/>
      <c r="N275" s="143"/>
      <c r="O275" s="143"/>
      <c r="P275" s="143"/>
      <c r="Q275" s="143"/>
      <c r="R275" s="143"/>
    </row>
    <row r="276" spans="1:18" x14ac:dyDescent="0.25">
      <c r="A276" s="140"/>
      <c r="B276" s="141"/>
      <c r="C276" s="142"/>
      <c r="D276" s="143"/>
      <c r="E276" s="143"/>
      <c r="F276" s="143"/>
      <c r="G276" s="143"/>
      <c r="H276" s="143"/>
      <c r="I276" s="143"/>
      <c r="J276" s="143"/>
      <c r="K276" s="143"/>
      <c r="L276" s="143"/>
      <c r="M276" s="143"/>
      <c r="N276" s="143"/>
      <c r="O276" s="143"/>
      <c r="P276" s="143"/>
      <c r="Q276" s="143"/>
      <c r="R276" s="143"/>
    </row>
    <row r="277" spans="1:18" x14ac:dyDescent="0.25">
      <c r="A277" s="140"/>
      <c r="B277" s="141"/>
      <c r="C277" s="142"/>
      <c r="D277" s="143"/>
      <c r="E277" s="143"/>
      <c r="F277" s="143"/>
      <c r="G277" s="143"/>
      <c r="H277" s="143"/>
      <c r="I277" s="143"/>
      <c r="J277" s="143"/>
      <c r="K277" s="143"/>
      <c r="L277" s="143"/>
      <c r="M277" s="143"/>
      <c r="N277" s="143"/>
      <c r="O277" s="143"/>
      <c r="P277" s="143"/>
      <c r="Q277" s="143"/>
      <c r="R277" s="143"/>
    </row>
    <row r="278" spans="1:18" x14ac:dyDescent="0.25">
      <c r="A278" s="140"/>
      <c r="B278" s="141"/>
      <c r="C278" s="142"/>
      <c r="D278" s="143"/>
      <c r="E278" s="143"/>
      <c r="F278" s="143"/>
      <c r="G278" s="143"/>
      <c r="H278" s="143"/>
      <c r="I278" s="143"/>
      <c r="J278" s="143"/>
      <c r="K278" s="143"/>
      <c r="L278" s="143"/>
      <c r="M278" s="143"/>
      <c r="N278" s="143"/>
      <c r="O278" s="143"/>
      <c r="P278" s="143"/>
      <c r="Q278" s="143"/>
      <c r="R278" s="143"/>
    </row>
    <row r="279" spans="1:18" x14ac:dyDescent="0.25">
      <c r="A279" s="140"/>
      <c r="B279" s="141"/>
      <c r="C279" s="142"/>
      <c r="D279" s="143"/>
      <c r="E279" s="143"/>
      <c r="F279" s="143"/>
      <c r="G279" s="143"/>
      <c r="H279" s="143"/>
      <c r="I279" s="143"/>
      <c r="J279" s="143"/>
      <c r="K279" s="143"/>
      <c r="L279" s="143"/>
      <c r="M279" s="143"/>
      <c r="N279" s="143"/>
      <c r="O279" s="143"/>
      <c r="P279" s="143"/>
      <c r="Q279" s="143"/>
      <c r="R279" s="143"/>
    </row>
    <row r="280" spans="1:18" x14ac:dyDescent="0.25">
      <c r="A280" s="140"/>
      <c r="B280" s="141"/>
      <c r="C280" s="142"/>
      <c r="D280" s="143"/>
      <c r="E280" s="143"/>
      <c r="F280" s="143"/>
      <c r="G280" s="143"/>
      <c r="H280" s="143"/>
      <c r="I280" s="143"/>
      <c r="J280" s="143"/>
      <c r="K280" s="143"/>
      <c r="L280" s="143"/>
      <c r="M280" s="143"/>
      <c r="N280" s="143"/>
      <c r="O280" s="143"/>
      <c r="P280" s="143"/>
      <c r="Q280" s="143"/>
      <c r="R280" s="143"/>
    </row>
    <row r="281" spans="1:18" x14ac:dyDescent="0.25">
      <c r="A281" s="140"/>
      <c r="B281" s="141"/>
      <c r="C281" s="142"/>
      <c r="D281" s="143"/>
      <c r="E281" s="143"/>
      <c r="F281" s="143"/>
      <c r="G281" s="143"/>
      <c r="H281" s="143"/>
      <c r="I281" s="143"/>
      <c r="J281" s="143"/>
      <c r="K281" s="143"/>
      <c r="L281" s="143"/>
      <c r="M281" s="143"/>
      <c r="N281" s="143"/>
      <c r="O281" s="143"/>
      <c r="P281" s="143"/>
      <c r="Q281" s="143"/>
      <c r="R281" s="143"/>
    </row>
    <row r="282" spans="1:18" x14ac:dyDescent="0.25">
      <c r="A282" s="140"/>
      <c r="B282" s="141"/>
      <c r="C282" s="142"/>
      <c r="D282" s="143"/>
      <c r="E282" s="143"/>
      <c r="F282" s="143"/>
      <c r="G282" s="143"/>
      <c r="H282" s="143"/>
      <c r="I282" s="143"/>
      <c r="J282" s="143"/>
      <c r="K282" s="143"/>
      <c r="L282" s="143"/>
      <c r="M282" s="143"/>
      <c r="N282" s="143"/>
      <c r="O282" s="143"/>
      <c r="P282" s="143"/>
      <c r="Q282" s="143"/>
      <c r="R282" s="143"/>
    </row>
    <row r="283" spans="1:18" x14ac:dyDescent="0.25">
      <c r="A283" s="140"/>
      <c r="B283" s="141"/>
      <c r="C283" s="142"/>
      <c r="D283" s="143"/>
      <c r="E283" s="143"/>
      <c r="F283" s="143"/>
      <c r="G283" s="143"/>
      <c r="H283" s="143"/>
      <c r="I283" s="143"/>
      <c r="J283" s="143"/>
      <c r="K283" s="143"/>
      <c r="L283" s="143"/>
      <c r="M283" s="143"/>
      <c r="N283" s="143"/>
      <c r="O283" s="143"/>
      <c r="P283" s="143"/>
      <c r="Q283" s="143"/>
      <c r="R283" s="143"/>
    </row>
    <row r="284" spans="1:18" x14ac:dyDescent="0.25">
      <c r="A284" s="140"/>
      <c r="B284" s="141"/>
      <c r="C284" s="142"/>
      <c r="D284" s="143"/>
      <c r="E284" s="143"/>
      <c r="F284" s="143"/>
      <c r="G284" s="143"/>
      <c r="H284" s="143"/>
      <c r="I284" s="143"/>
      <c r="J284" s="143"/>
      <c r="K284" s="143"/>
      <c r="L284" s="143"/>
      <c r="M284" s="143"/>
      <c r="N284" s="143"/>
      <c r="O284" s="143"/>
      <c r="P284" s="143"/>
      <c r="Q284" s="143"/>
      <c r="R284" s="143"/>
    </row>
    <row r="285" spans="1:18" x14ac:dyDescent="0.25">
      <c r="A285" s="140"/>
      <c r="B285" s="141"/>
      <c r="C285" s="142"/>
      <c r="D285" s="143"/>
      <c r="E285" s="143"/>
      <c r="F285" s="143"/>
      <c r="G285" s="143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</row>
    <row r="286" spans="1:18" x14ac:dyDescent="0.25">
      <c r="A286" s="140"/>
      <c r="B286" s="141"/>
      <c r="C286" s="142"/>
      <c r="D286" s="143"/>
      <c r="E286" s="143"/>
      <c r="F286" s="143"/>
      <c r="G286" s="143"/>
      <c r="H286" s="143"/>
      <c r="I286" s="143"/>
      <c r="J286" s="143"/>
      <c r="K286" s="143"/>
      <c r="L286" s="143"/>
      <c r="M286" s="143"/>
      <c r="N286" s="143"/>
      <c r="O286" s="143"/>
      <c r="P286" s="143"/>
      <c r="Q286" s="143"/>
      <c r="R286" s="143"/>
    </row>
    <row r="287" spans="1:18" x14ac:dyDescent="0.25">
      <c r="A287" s="140"/>
      <c r="B287" s="141"/>
      <c r="C287" s="142"/>
      <c r="D287" s="143"/>
      <c r="E287" s="143"/>
      <c r="F287" s="143"/>
      <c r="G287" s="143"/>
      <c r="H287" s="143"/>
      <c r="I287" s="143"/>
      <c r="J287" s="143"/>
      <c r="K287" s="143"/>
      <c r="L287" s="143"/>
      <c r="M287" s="143"/>
      <c r="N287" s="143"/>
      <c r="O287" s="143"/>
      <c r="P287" s="143"/>
      <c r="Q287" s="143"/>
      <c r="R287" s="143"/>
    </row>
    <row r="288" spans="1:18" ht="16.5" thickBot="1" x14ac:dyDescent="0.3">
      <c r="A288" s="252" t="s">
        <v>158</v>
      </c>
      <c r="B288" s="252"/>
      <c r="C288" s="252"/>
      <c r="D288" s="252"/>
      <c r="E288" s="252"/>
      <c r="F288" s="252"/>
      <c r="G288" s="252"/>
      <c r="H288" s="252"/>
      <c r="I288" s="252"/>
      <c r="J288" s="252"/>
      <c r="K288" s="252"/>
      <c r="L288" s="252"/>
      <c r="M288" s="252"/>
      <c r="N288" s="132"/>
      <c r="O288" s="132"/>
      <c r="P288" s="132"/>
      <c r="Q288" s="132"/>
      <c r="R288" s="143"/>
    </row>
    <row r="289" spans="1:18" x14ac:dyDescent="0.25">
      <c r="A289" s="272" t="s">
        <v>159</v>
      </c>
      <c r="B289" s="274" t="s">
        <v>160</v>
      </c>
      <c r="C289" s="255" t="s">
        <v>4</v>
      </c>
      <c r="D289" s="256"/>
      <c r="E289" s="257"/>
      <c r="F289" s="276" t="s">
        <v>5</v>
      </c>
      <c r="G289" s="254" t="s">
        <v>6</v>
      </c>
      <c r="H289" s="254"/>
      <c r="I289" s="254"/>
      <c r="J289" s="254"/>
      <c r="K289" s="254"/>
      <c r="L289" s="254" t="s">
        <v>7</v>
      </c>
      <c r="M289" s="254"/>
      <c r="N289" s="254"/>
      <c r="O289" s="254"/>
      <c r="P289" s="254"/>
      <c r="Q289" s="278"/>
      <c r="R289" s="143"/>
    </row>
    <row r="290" spans="1:18" ht="32.25" thickBot="1" x14ac:dyDescent="0.3">
      <c r="A290" s="273"/>
      <c r="B290" s="275"/>
      <c r="C290" s="144" t="s">
        <v>8</v>
      </c>
      <c r="D290" s="144" t="s">
        <v>9</v>
      </c>
      <c r="E290" s="144" t="s">
        <v>10</v>
      </c>
      <c r="F290" s="277"/>
      <c r="G290" s="144" t="s">
        <v>11</v>
      </c>
      <c r="H290" s="144" t="s">
        <v>12</v>
      </c>
      <c r="I290" s="144" t="s">
        <v>13</v>
      </c>
      <c r="J290" s="146" t="s">
        <v>81</v>
      </c>
      <c r="K290" s="146" t="s">
        <v>14</v>
      </c>
      <c r="L290" s="146" t="s">
        <v>15</v>
      </c>
      <c r="M290" s="146" t="s">
        <v>16</v>
      </c>
      <c r="N290" s="146" t="s">
        <v>17</v>
      </c>
      <c r="O290" s="146" t="s">
        <v>18</v>
      </c>
      <c r="P290" s="146" t="s">
        <v>19</v>
      </c>
      <c r="Q290" s="148" t="s">
        <v>20</v>
      </c>
      <c r="R290" s="143"/>
    </row>
    <row r="291" spans="1:18" ht="16.5" thickBot="1" x14ac:dyDescent="0.3">
      <c r="A291" s="135">
        <v>1</v>
      </c>
      <c r="B291" s="136" t="s">
        <v>161</v>
      </c>
      <c r="C291" s="174">
        <f t="shared" ref="C291:Q291" si="64">SUM(D29,D62,D93,D122,D146,D174,D202,D225,D248,D274,)</f>
        <v>262.73099999999999</v>
      </c>
      <c r="D291" s="174">
        <f t="shared" si="64"/>
        <v>254.34899999999999</v>
      </c>
      <c r="E291" s="174">
        <f t="shared" si="64"/>
        <v>689.74</v>
      </c>
      <c r="F291" s="174">
        <f t="shared" si="64"/>
        <v>6089.7270000000008</v>
      </c>
      <c r="G291" s="174">
        <f t="shared" si="64"/>
        <v>2.7850000000000001</v>
      </c>
      <c r="H291" s="174">
        <f t="shared" si="64"/>
        <v>6.3420000000000005</v>
      </c>
      <c r="I291" s="174">
        <f t="shared" si="64"/>
        <v>507.565</v>
      </c>
      <c r="J291" s="174">
        <f t="shared" si="64"/>
        <v>3.7890000000000006</v>
      </c>
      <c r="K291" s="174">
        <f t="shared" si="64"/>
        <v>15.190000000000001</v>
      </c>
      <c r="L291" s="174">
        <f t="shared" si="64"/>
        <v>2457.5150000000003</v>
      </c>
      <c r="M291" s="174">
        <f t="shared" si="64"/>
        <v>0.44700000000000006</v>
      </c>
      <c r="N291" s="174">
        <f t="shared" si="64"/>
        <v>911.65699999999993</v>
      </c>
      <c r="O291" s="174">
        <f t="shared" si="64"/>
        <v>0.64600000000000013</v>
      </c>
      <c r="P291" s="174">
        <f t="shared" si="64"/>
        <v>3917.1909999999998</v>
      </c>
      <c r="Q291" s="174">
        <f t="shared" si="64"/>
        <v>43.253999999999998</v>
      </c>
      <c r="R291" s="143"/>
    </row>
    <row r="292" spans="1:18" ht="16.5" thickBot="1" x14ac:dyDescent="0.3">
      <c r="A292" s="270" t="s">
        <v>49</v>
      </c>
      <c r="B292" s="271"/>
      <c r="C292" s="145">
        <f>SUM(C291:C291)</f>
        <v>262.73099999999999</v>
      </c>
      <c r="D292" s="145">
        <f t="shared" ref="D292:Q292" si="65">SUM(D291:D291)</f>
        <v>254.34899999999999</v>
      </c>
      <c r="E292" s="145">
        <f t="shared" si="65"/>
        <v>689.74</v>
      </c>
      <c r="F292" s="145">
        <f t="shared" si="65"/>
        <v>6089.7270000000008</v>
      </c>
      <c r="G292" s="145">
        <f t="shared" si="65"/>
        <v>2.7850000000000001</v>
      </c>
      <c r="H292" s="145">
        <f>SUM(H291:H291)</f>
        <v>6.3420000000000005</v>
      </c>
      <c r="I292" s="145">
        <f t="shared" si="65"/>
        <v>507.565</v>
      </c>
      <c r="J292" s="145">
        <f t="shared" si="65"/>
        <v>3.7890000000000006</v>
      </c>
      <c r="K292" s="145">
        <f t="shared" si="65"/>
        <v>15.190000000000001</v>
      </c>
      <c r="L292" s="145">
        <f t="shared" si="65"/>
        <v>2457.5150000000003</v>
      </c>
      <c r="M292" s="145">
        <f t="shared" si="65"/>
        <v>0.44700000000000006</v>
      </c>
      <c r="N292" s="145">
        <f t="shared" si="65"/>
        <v>911.65699999999993</v>
      </c>
      <c r="O292" s="145">
        <f t="shared" si="65"/>
        <v>0.64600000000000013</v>
      </c>
      <c r="P292" s="145">
        <f t="shared" si="65"/>
        <v>3917.1909999999998</v>
      </c>
      <c r="Q292" s="175">
        <f t="shared" si="65"/>
        <v>43.253999999999998</v>
      </c>
      <c r="R292" s="143"/>
    </row>
    <row r="293" spans="1:18" x14ac:dyDescent="0.25">
      <c r="A293" s="140"/>
      <c r="B293" s="141"/>
      <c r="C293" s="142"/>
      <c r="D293" s="143"/>
      <c r="E293" s="143"/>
      <c r="F293" s="143"/>
      <c r="G293" s="143"/>
      <c r="H293" s="143"/>
      <c r="I293" s="143"/>
      <c r="J293" s="143"/>
      <c r="K293" s="143"/>
      <c r="L293" s="143"/>
      <c r="M293" s="143"/>
      <c r="N293" s="143"/>
      <c r="O293" s="143"/>
      <c r="P293" s="143"/>
      <c r="Q293" s="143"/>
      <c r="R293" s="143"/>
    </row>
    <row r="294" spans="1:18" x14ac:dyDescent="0.25">
      <c r="A294" s="140"/>
      <c r="B294" s="141"/>
      <c r="C294" s="142"/>
      <c r="D294" s="143"/>
      <c r="E294" s="143"/>
      <c r="F294" s="143"/>
      <c r="G294" s="143"/>
      <c r="H294" s="143"/>
      <c r="I294" s="143"/>
      <c r="J294" s="143"/>
      <c r="K294" s="143"/>
      <c r="L294" s="143"/>
      <c r="M294" s="143"/>
      <c r="N294" s="143"/>
      <c r="O294" s="143"/>
      <c r="P294" s="143"/>
      <c r="Q294" s="143"/>
      <c r="R294" s="143"/>
    </row>
    <row r="295" spans="1:18" ht="16.5" thickBot="1" x14ac:dyDescent="0.3">
      <c r="A295" s="252" t="s">
        <v>162</v>
      </c>
      <c r="B295" s="252"/>
      <c r="C295" s="252"/>
      <c r="D295" s="252"/>
      <c r="E295" s="252"/>
      <c r="F295" s="252"/>
      <c r="G295" s="252"/>
      <c r="H295" s="252"/>
      <c r="I295" s="252"/>
      <c r="J295" s="252"/>
      <c r="K295" s="252"/>
      <c r="L295" s="252"/>
      <c r="M295" s="252"/>
      <c r="N295" s="132"/>
      <c r="O295" s="132"/>
      <c r="P295" s="132"/>
      <c r="Q295" s="132"/>
      <c r="R295" s="143"/>
    </row>
    <row r="296" spans="1:18" x14ac:dyDescent="0.25">
      <c r="A296" s="272" t="s">
        <v>159</v>
      </c>
      <c r="B296" s="274" t="s">
        <v>160</v>
      </c>
      <c r="C296" s="255" t="s">
        <v>4</v>
      </c>
      <c r="D296" s="256"/>
      <c r="E296" s="257"/>
      <c r="F296" s="276" t="s">
        <v>5</v>
      </c>
      <c r="G296" s="254" t="s">
        <v>6</v>
      </c>
      <c r="H296" s="254"/>
      <c r="I296" s="254"/>
      <c r="J296" s="254"/>
      <c r="K296" s="254"/>
      <c r="L296" s="254" t="s">
        <v>7</v>
      </c>
      <c r="M296" s="254"/>
      <c r="N296" s="254"/>
      <c r="O296" s="254"/>
      <c r="P296" s="254"/>
      <c r="Q296" s="278"/>
      <c r="R296" s="143"/>
    </row>
    <row r="297" spans="1:18" ht="32.25" thickBot="1" x14ac:dyDescent="0.3">
      <c r="A297" s="273"/>
      <c r="B297" s="275"/>
      <c r="C297" s="144" t="s">
        <v>8</v>
      </c>
      <c r="D297" s="144" t="s">
        <v>9</v>
      </c>
      <c r="E297" s="144" t="s">
        <v>10</v>
      </c>
      <c r="F297" s="277"/>
      <c r="G297" s="144" t="s">
        <v>11</v>
      </c>
      <c r="H297" s="144" t="s">
        <v>12</v>
      </c>
      <c r="I297" s="144" t="s">
        <v>13</v>
      </c>
      <c r="J297" s="146" t="s">
        <v>81</v>
      </c>
      <c r="K297" s="146" t="s">
        <v>14</v>
      </c>
      <c r="L297" s="146" t="s">
        <v>15</v>
      </c>
      <c r="M297" s="146" t="s">
        <v>16</v>
      </c>
      <c r="N297" s="146" t="s">
        <v>17</v>
      </c>
      <c r="O297" s="146" t="s">
        <v>18</v>
      </c>
      <c r="P297" s="146" t="s">
        <v>19</v>
      </c>
      <c r="Q297" s="148" t="s">
        <v>20</v>
      </c>
      <c r="R297" s="143"/>
    </row>
    <row r="298" spans="1:18" ht="16.5" thickBot="1" x14ac:dyDescent="0.3">
      <c r="A298" s="176">
        <v>1</v>
      </c>
      <c r="B298" s="177" t="s">
        <v>161</v>
      </c>
      <c r="C298" s="137">
        <f>C291/10</f>
        <v>26.273099999999999</v>
      </c>
      <c r="D298" s="137">
        <f t="shared" ref="D298:Q298" si="66">D291/10</f>
        <v>25.434899999999999</v>
      </c>
      <c r="E298" s="137">
        <f t="shared" si="66"/>
        <v>68.974000000000004</v>
      </c>
      <c r="F298" s="137">
        <f t="shared" si="66"/>
        <v>608.97270000000003</v>
      </c>
      <c r="G298" s="137">
        <f t="shared" si="66"/>
        <v>0.27850000000000003</v>
      </c>
      <c r="H298" s="137">
        <f>H291/10</f>
        <v>0.6342000000000001</v>
      </c>
      <c r="I298" s="137">
        <f t="shared" si="66"/>
        <v>50.756500000000003</v>
      </c>
      <c r="J298" s="137">
        <f t="shared" si="66"/>
        <v>0.37890000000000007</v>
      </c>
      <c r="K298" s="137">
        <f t="shared" si="66"/>
        <v>1.5190000000000001</v>
      </c>
      <c r="L298" s="137">
        <f t="shared" si="66"/>
        <v>245.75150000000002</v>
      </c>
      <c r="M298" s="178">
        <f t="shared" si="66"/>
        <v>4.4700000000000004E-2</v>
      </c>
      <c r="N298" s="137">
        <f t="shared" si="66"/>
        <v>91.165699999999987</v>
      </c>
      <c r="O298" s="137">
        <f t="shared" si="66"/>
        <v>6.4600000000000019E-2</v>
      </c>
      <c r="P298" s="137">
        <f t="shared" si="66"/>
        <v>391.71909999999997</v>
      </c>
      <c r="Q298" s="179">
        <f t="shared" si="66"/>
        <v>4.3254000000000001</v>
      </c>
      <c r="R298" s="143"/>
    </row>
    <row r="299" spans="1:18" ht="16.5" thickBot="1" x14ac:dyDescent="0.3">
      <c r="A299" s="263" t="s">
        <v>49</v>
      </c>
      <c r="B299" s="264"/>
      <c r="C299" s="138">
        <f>SUM(C298)</f>
        <v>26.273099999999999</v>
      </c>
      <c r="D299" s="138">
        <f t="shared" ref="D299:Q299" si="67">SUM(D298)</f>
        <v>25.434899999999999</v>
      </c>
      <c r="E299" s="138">
        <f t="shared" si="67"/>
        <v>68.974000000000004</v>
      </c>
      <c r="F299" s="138">
        <f t="shared" si="67"/>
        <v>608.97270000000003</v>
      </c>
      <c r="G299" s="138">
        <f t="shared" si="67"/>
        <v>0.27850000000000003</v>
      </c>
      <c r="H299" s="138">
        <f>SUM(H298)</f>
        <v>0.6342000000000001</v>
      </c>
      <c r="I299" s="138">
        <f t="shared" si="67"/>
        <v>50.756500000000003</v>
      </c>
      <c r="J299" s="138">
        <f t="shared" si="67"/>
        <v>0.37890000000000007</v>
      </c>
      <c r="K299" s="138">
        <f t="shared" si="67"/>
        <v>1.5190000000000001</v>
      </c>
      <c r="L299" s="138">
        <f t="shared" si="67"/>
        <v>245.75150000000002</v>
      </c>
      <c r="M299" s="180">
        <f t="shared" si="67"/>
        <v>4.4700000000000004E-2</v>
      </c>
      <c r="N299" s="138">
        <f t="shared" si="67"/>
        <v>91.165699999999987</v>
      </c>
      <c r="O299" s="138">
        <f t="shared" si="67"/>
        <v>6.4600000000000019E-2</v>
      </c>
      <c r="P299" s="138">
        <f t="shared" si="67"/>
        <v>391.71909999999997</v>
      </c>
      <c r="Q299" s="139">
        <f t="shared" si="67"/>
        <v>4.3254000000000001</v>
      </c>
      <c r="R299" s="143"/>
    </row>
  </sheetData>
  <mergeCells count="106">
    <mergeCell ref="A274:C274"/>
    <mergeCell ref="A37:R37"/>
    <mergeCell ref="A38:A39"/>
    <mergeCell ref="B38:B39"/>
    <mergeCell ref="C38:C39"/>
    <mergeCell ref="D38:F38"/>
    <mergeCell ref="G38:G39"/>
    <mergeCell ref="H38:L38"/>
    <mergeCell ref="M38:R38"/>
    <mergeCell ref="A98:A99"/>
    <mergeCell ref="B98:B99"/>
    <mergeCell ref="C98:C99"/>
    <mergeCell ref="D98:F98"/>
    <mergeCell ref="H98:L98"/>
    <mergeCell ref="M98:R98"/>
    <mergeCell ref="G98:G99"/>
    <mergeCell ref="A122:C122"/>
    <mergeCell ref="A126:R126"/>
    <mergeCell ref="A127:A128"/>
    <mergeCell ref="B127:B128"/>
    <mergeCell ref="C127:C128"/>
    <mergeCell ref="D127:F127"/>
    <mergeCell ref="G127:G128"/>
    <mergeCell ref="H127:L127"/>
    <mergeCell ref="A1:R1"/>
    <mergeCell ref="A2:A3"/>
    <mergeCell ref="B2:B3"/>
    <mergeCell ref="C2:C3"/>
    <mergeCell ref="D2:F2"/>
    <mergeCell ref="H2:L2"/>
    <mergeCell ref="M2:R2"/>
    <mergeCell ref="A93:C93"/>
    <mergeCell ref="A97:R97"/>
    <mergeCell ref="A62:C62"/>
    <mergeCell ref="A66:R66"/>
    <mergeCell ref="A67:A68"/>
    <mergeCell ref="B67:B68"/>
    <mergeCell ref="C67:C68"/>
    <mergeCell ref="D67:F67"/>
    <mergeCell ref="G67:G68"/>
    <mergeCell ref="H67:L67"/>
    <mergeCell ref="M67:R67"/>
    <mergeCell ref="M127:R127"/>
    <mergeCell ref="A146:C146"/>
    <mergeCell ref="A150:R150"/>
    <mergeCell ref="A151:A152"/>
    <mergeCell ref="B151:B152"/>
    <mergeCell ref="C151:C152"/>
    <mergeCell ref="D151:F151"/>
    <mergeCell ref="G151:G152"/>
    <mergeCell ref="H151:L151"/>
    <mergeCell ref="M151:R151"/>
    <mergeCell ref="A174:C174"/>
    <mergeCell ref="A177:R177"/>
    <mergeCell ref="A178:A179"/>
    <mergeCell ref="B178:B179"/>
    <mergeCell ref="C178:C179"/>
    <mergeCell ref="D178:F178"/>
    <mergeCell ref="G178:G179"/>
    <mergeCell ref="H178:L178"/>
    <mergeCell ref="M178:R178"/>
    <mergeCell ref="A202:C202"/>
    <mergeCell ref="A204:R204"/>
    <mergeCell ref="A205:A206"/>
    <mergeCell ref="B205:B206"/>
    <mergeCell ref="C205:C206"/>
    <mergeCell ref="D205:F205"/>
    <mergeCell ref="G205:G206"/>
    <mergeCell ref="H205:L205"/>
    <mergeCell ref="M205:R205"/>
    <mergeCell ref="G252:G253"/>
    <mergeCell ref="H252:L252"/>
    <mergeCell ref="M252:R252"/>
    <mergeCell ref="A225:C225"/>
    <mergeCell ref="A229:R229"/>
    <mergeCell ref="A230:A231"/>
    <mergeCell ref="B230:B231"/>
    <mergeCell ref="C230:C231"/>
    <mergeCell ref="D230:F230"/>
    <mergeCell ref="G230:G231"/>
    <mergeCell ref="H230:L230"/>
    <mergeCell ref="M230:R230"/>
    <mergeCell ref="A299:B299"/>
    <mergeCell ref="G2:G3"/>
    <mergeCell ref="A29:C29"/>
    <mergeCell ref="A292:B292"/>
    <mergeCell ref="A295:M295"/>
    <mergeCell ref="A296:A297"/>
    <mergeCell ref="B296:B297"/>
    <mergeCell ref="C296:E296"/>
    <mergeCell ref="F296:F297"/>
    <mergeCell ref="G296:K296"/>
    <mergeCell ref="L296:Q296"/>
    <mergeCell ref="A288:M288"/>
    <mergeCell ref="A289:A290"/>
    <mergeCell ref="B289:B290"/>
    <mergeCell ref="C289:E289"/>
    <mergeCell ref="F289:F290"/>
    <mergeCell ref="G289:K289"/>
    <mergeCell ref="L289:Q289"/>
    <mergeCell ref="A248:C248"/>
    <mergeCell ref="A251:R251"/>
    <mergeCell ref="A252:A253"/>
    <mergeCell ref="B252:B253"/>
    <mergeCell ref="C252:C253"/>
    <mergeCell ref="D252:F252"/>
  </mergeCells>
  <pageMargins left="0.7" right="0.7" top="0.75" bottom="0.75" header="0.3" footer="0.3"/>
  <pageSetup paperSize="9" scale="7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2022-11-01T13:31:40Z</dcterms:modified>
</cp:coreProperties>
</file>